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1976" yWindow="8508" windowWidth="28476" windowHeight="11844"/>
  </bookViews>
  <sheets>
    <sheet name="Orçamento Sintético" sheetId="2" r:id="rId1"/>
  </sheets>
  <definedNames>
    <definedName name="_xlnm.Print_Area" localSheetId="0">'Orçamento Sintético'!$A$1:$J$705</definedName>
    <definedName name="_xlnm.Print_Titles" localSheetId="0">'Orçamento Sintético'!$1:$6</definedName>
  </definedNames>
  <calcPr calcId="145621" iterateDelta="1E-4"/>
</workbook>
</file>

<file path=xl/calcChain.xml><?xml version="1.0" encoding="utf-8"?>
<calcChain xmlns="http://schemas.openxmlformats.org/spreadsheetml/2006/main">
  <c r="I675" i="2" l="1"/>
  <c r="I680" i="2"/>
  <c r="I678" i="2"/>
  <c r="I674" i="2"/>
  <c r="I672" i="2" l="1"/>
  <c r="I681" i="2"/>
  <c r="I679" i="2"/>
  <c r="I355" i="2"/>
  <c r="I354" i="2"/>
  <c r="I326" i="2"/>
  <c r="I324" i="2"/>
  <c r="I644" i="2"/>
  <c r="I421" i="2"/>
  <c r="I319" i="2"/>
  <c r="I33" i="2"/>
  <c r="I320" i="2" l="1"/>
  <c r="I21" i="2"/>
  <c r="I322" i="2"/>
  <c r="I441" i="2" l="1"/>
  <c r="I402" i="2"/>
  <c r="I36" i="2"/>
  <c r="I635" i="2"/>
  <c r="I690" i="2" l="1"/>
  <c r="I684" i="2" l="1"/>
  <c r="I686" i="2" l="1"/>
  <c r="I567" i="2"/>
  <c r="I670" i="2"/>
  <c r="I265" i="2" l="1"/>
  <c r="I237" i="2" l="1"/>
  <c r="I32" i="2" l="1"/>
  <c r="I20" i="2"/>
  <c r="I251" i="2" l="1"/>
  <c r="I701" i="2"/>
  <c r="I700" i="2"/>
  <c r="I699" i="2"/>
  <c r="I698" i="2"/>
  <c r="I696" i="2"/>
  <c r="I695" i="2"/>
  <c r="I693" i="2"/>
  <c r="I692" i="2"/>
  <c r="I691" i="2"/>
  <c r="I661" i="2"/>
  <c r="I659" i="2"/>
  <c r="I658" i="2"/>
  <c r="I657" i="2"/>
  <c r="I656" i="2"/>
  <c r="I655" i="2"/>
  <c r="I654" i="2"/>
  <c r="I652" i="2"/>
  <c r="I650" i="2"/>
  <c r="I649" i="2"/>
  <c r="I648" i="2"/>
  <c r="I647" i="2"/>
  <c r="I646" i="2"/>
  <c r="I642" i="2"/>
  <c r="I641" i="2"/>
  <c r="I640" i="2"/>
  <c r="I639" i="2"/>
  <c r="I638" i="2"/>
  <c r="I637" i="2"/>
  <c r="I633" i="2"/>
  <c r="I632" i="2"/>
  <c r="I631" i="2"/>
  <c r="I630" i="2"/>
  <c r="I629" i="2"/>
  <c r="I627" i="2"/>
  <c r="I626" i="2"/>
  <c r="I625" i="2"/>
  <c r="I624" i="2"/>
  <c r="I623" i="2"/>
  <c r="I622" i="2"/>
  <c r="I621" i="2"/>
  <c r="I620" i="2"/>
  <c r="I619" i="2"/>
  <c r="I618" i="2"/>
  <c r="I617" i="2"/>
  <c r="I616" i="2"/>
  <c r="I615" i="2"/>
  <c r="I614" i="2"/>
  <c r="I613" i="2"/>
  <c r="I612" i="2"/>
  <c r="I611" i="2"/>
  <c r="I610" i="2"/>
  <c r="I609" i="2"/>
  <c r="I608" i="2"/>
  <c r="I607" i="2"/>
  <c r="I606" i="2"/>
  <c r="I605" i="2"/>
  <c r="I604" i="2"/>
  <c r="I603" i="2"/>
  <c r="I602" i="2"/>
  <c r="I601" i="2"/>
  <c r="I600" i="2"/>
  <c r="I599" i="2"/>
  <c r="I598" i="2"/>
  <c r="I597" i="2"/>
  <c r="I596" i="2"/>
  <c r="I595" i="2"/>
  <c r="I594" i="2"/>
  <c r="I593" i="2"/>
  <c r="I592" i="2"/>
  <c r="I591" i="2"/>
  <c r="I590" i="2"/>
  <c r="I589" i="2"/>
  <c r="I588" i="2"/>
  <c r="I587" i="2"/>
  <c r="I586" i="2"/>
  <c r="I585" i="2"/>
  <c r="I583" i="2"/>
  <c r="I582" i="2"/>
  <c r="I578" i="2"/>
  <c r="I577" i="2"/>
  <c r="I576" i="2"/>
  <c r="I575" i="2"/>
  <c r="I574" i="2"/>
  <c r="I573" i="2"/>
  <c r="I572" i="2"/>
  <c r="I570" i="2"/>
  <c r="I569" i="2"/>
  <c r="I568" i="2"/>
  <c r="I564" i="2"/>
  <c r="I563" i="2"/>
  <c r="I562" i="2"/>
  <c r="I560" i="2"/>
  <c r="I559" i="2"/>
  <c r="I558" i="2"/>
  <c r="I557" i="2"/>
  <c r="I556" i="2"/>
  <c r="I555" i="2"/>
  <c r="I553" i="2"/>
  <c r="I552" i="2"/>
  <c r="I551" i="2"/>
  <c r="I550" i="2"/>
  <c r="I549" i="2"/>
  <c r="I548" i="2"/>
  <c r="I547" i="2"/>
  <c r="I546" i="2"/>
  <c r="I545" i="2"/>
  <c r="I544" i="2"/>
  <c r="I543" i="2"/>
  <c r="I542" i="2"/>
  <c r="I541" i="2"/>
  <c r="I540" i="2"/>
  <c r="I539" i="2"/>
  <c r="I538" i="2"/>
  <c r="I537" i="2"/>
  <c r="I536" i="2"/>
  <c r="I535" i="2"/>
  <c r="I534" i="2"/>
  <c r="I533" i="2"/>
  <c r="I532" i="2"/>
  <c r="I531" i="2"/>
  <c r="I530" i="2"/>
  <c r="I529" i="2"/>
  <c r="I528" i="2"/>
  <c r="I527" i="2"/>
  <c r="I526" i="2"/>
  <c r="I525" i="2"/>
  <c r="I524" i="2"/>
  <c r="I523" i="2"/>
  <c r="I522" i="2"/>
  <c r="I521" i="2"/>
  <c r="I520" i="2"/>
  <c r="I519" i="2"/>
  <c r="I518" i="2"/>
  <c r="I517" i="2"/>
  <c r="I515" i="2"/>
  <c r="I514" i="2"/>
  <c r="I513" i="2"/>
  <c r="I512" i="2"/>
  <c r="I509" i="2"/>
  <c r="I508" i="2"/>
  <c r="I507" i="2"/>
  <c r="I506" i="2"/>
  <c r="I505" i="2"/>
  <c r="I504" i="2"/>
  <c r="I503" i="2"/>
  <c r="I502" i="2"/>
  <c r="I501" i="2"/>
  <c r="I500" i="2"/>
  <c r="I499" i="2"/>
  <c r="I498" i="2"/>
  <c r="I497" i="2"/>
  <c r="I496" i="2"/>
  <c r="I495" i="2"/>
  <c r="I494" i="2"/>
  <c r="I493" i="2"/>
  <c r="I492" i="2"/>
  <c r="I491" i="2"/>
  <c r="I490" i="2"/>
  <c r="I489" i="2"/>
  <c r="I488" i="2"/>
  <c r="I487" i="2"/>
  <c r="I486" i="2"/>
  <c r="I485" i="2"/>
  <c r="I483" i="2"/>
  <c r="I482" i="2"/>
  <c r="I481" i="2"/>
  <c r="I480" i="2"/>
  <c r="I479" i="2"/>
  <c r="I478" i="2"/>
  <c r="I476" i="2"/>
  <c r="I475" i="2"/>
  <c r="I474" i="2"/>
  <c r="I472" i="2"/>
  <c r="I471" i="2"/>
  <c r="I470" i="2"/>
  <c r="I401" i="2"/>
  <c r="I400" i="2"/>
  <c r="I391" i="2"/>
  <c r="I388" i="2"/>
  <c r="I387" i="2"/>
  <c r="I386" i="2"/>
  <c r="I385" i="2"/>
  <c r="I384" i="2"/>
  <c r="I383" i="2"/>
  <c r="I382" i="2"/>
  <c r="I381" i="2"/>
  <c r="I380" i="2"/>
  <c r="I375" i="2"/>
  <c r="I370" i="2"/>
  <c r="I369" i="2"/>
  <c r="I334" i="2"/>
  <c r="I308" i="2"/>
  <c r="I305" i="2"/>
  <c r="I304" i="2"/>
  <c r="I303" i="2"/>
  <c r="I295" i="2"/>
  <c r="I293" i="2"/>
  <c r="I282" i="2"/>
  <c r="I280" i="2"/>
  <c r="I249" i="2"/>
  <c r="I246" i="2"/>
  <c r="I245" i="2"/>
  <c r="I244" i="2"/>
  <c r="I243" i="2"/>
  <c r="I241" i="2"/>
  <c r="I240" i="2"/>
  <c r="I238" i="2"/>
  <c r="I232" i="2"/>
  <c r="I231" i="2"/>
  <c r="I230" i="2"/>
  <c r="I229" i="2"/>
  <c r="I227" i="2"/>
  <c r="I226" i="2"/>
  <c r="I225" i="2"/>
  <c r="I223" i="2"/>
  <c r="I217" i="2"/>
  <c r="I216" i="2"/>
  <c r="I215" i="2"/>
  <c r="I214" i="2"/>
  <c r="I212" i="2"/>
  <c r="I211" i="2"/>
  <c r="I210" i="2"/>
  <c r="I207" i="2"/>
  <c r="I202" i="2"/>
  <c r="I200" i="2"/>
  <c r="I197" i="2"/>
  <c r="I196" i="2"/>
  <c r="I195" i="2"/>
  <c r="I194" i="2"/>
  <c r="I193" i="2"/>
  <c r="I191" i="2"/>
  <c r="I190" i="2"/>
  <c r="I189" i="2"/>
  <c r="I188" i="2"/>
  <c r="I187" i="2"/>
  <c r="I186" i="2"/>
  <c r="I185" i="2"/>
  <c r="I184" i="2"/>
  <c r="I183" i="2"/>
  <c r="I182" i="2"/>
  <c r="I180" i="2"/>
  <c r="I179" i="2"/>
  <c r="I178" i="2"/>
  <c r="I177" i="2"/>
  <c r="I176" i="2"/>
  <c r="I175" i="2"/>
  <c r="I174" i="2"/>
  <c r="I173" i="2"/>
  <c r="I172" i="2"/>
  <c r="I170" i="2"/>
  <c r="I169" i="2"/>
  <c r="I168" i="2"/>
  <c r="I167" i="2"/>
  <c r="I166" i="2"/>
  <c r="I165" i="2"/>
  <c r="I164" i="2"/>
  <c r="I163" i="2"/>
  <c r="I162" i="2"/>
  <c r="I159" i="2"/>
  <c r="I158" i="2"/>
  <c r="I157" i="2"/>
  <c r="I156" i="2"/>
  <c r="I155" i="2"/>
  <c r="I153" i="2"/>
  <c r="I152" i="2"/>
  <c r="I151" i="2"/>
  <c r="I150" i="2"/>
  <c r="I149" i="2"/>
  <c r="I147" i="2"/>
  <c r="I146" i="2"/>
  <c r="I145" i="2"/>
  <c r="I144" i="2"/>
  <c r="I143" i="2"/>
  <c r="I142" i="2"/>
  <c r="I141" i="2"/>
  <c r="I140" i="2"/>
  <c r="I138" i="2"/>
  <c r="I137" i="2"/>
  <c r="I136" i="2"/>
  <c r="I135" i="2"/>
  <c r="I134" i="2"/>
  <c r="I133" i="2"/>
  <c r="I132" i="2"/>
  <c r="I131" i="2"/>
  <c r="I130" i="2"/>
  <c r="I128" i="2"/>
  <c r="I127" i="2"/>
  <c r="I126" i="2"/>
  <c r="I125" i="2"/>
  <c r="I124" i="2"/>
  <c r="I123" i="2"/>
  <c r="I122" i="2"/>
  <c r="I121" i="2"/>
  <c r="I118" i="2"/>
  <c r="I117" i="2"/>
  <c r="I116" i="2"/>
  <c r="I115" i="2"/>
  <c r="I114" i="2"/>
  <c r="I113" i="2"/>
  <c r="I111" i="2"/>
  <c r="I110" i="2"/>
  <c r="I109" i="2"/>
  <c r="I108" i="2"/>
  <c r="I107" i="2"/>
  <c r="I106" i="2"/>
  <c r="I104" i="2"/>
  <c r="I103" i="2"/>
  <c r="I102" i="2"/>
  <c r="I101" i="2"/>
  <c r="I100" i="2"/>
  <c r="I99" i="2"/>
  <c r="I97" i="2"/>
  <c r="I96" i="2"/>
  <c r="I95" i="2"/>
  <c r="I94" i="2"/>
  <c r="I93" i="2"/>
  <c r="I92" i="2"/>
  <c r="I90" i="2"/>
  <c r="I89" i="2"/>
  <c r="I88" i="2"/>
  <c r="I87" i="2"/>
  <c r="I86" i="2"/>
  <c r="I85" i="2"/>
  <c r="I81" i="2"/>
  <c r="I80" i="2"/>
  <c r="I79" i="2"/>
  <c r="I78" i="2"/>
  <c r="I77" i="2"/>
  <c r="I76" i="2"/>
  <c r="I75" i="2"/>
  <c r="I74" i="2"/>
  <c r="I73" i="2"/>
  <c r="I71" i="2"/>
  <c r="I70" i="2"/>
  <c r="I69" i="2"/>
  <c r="I68" i="2"/>
  <c r="I67" i="2"/>
  <c r="I66" i="2"/>
  <c r="I65" i="2"/>
  <c r="I64" i="2"/>
  <c r="I63" i="2"/>
  <c r="I61" i="2"/>
  <c r="I60" i="2"/>
  <c r="I59" i="2"/>
  <c r="I58" i="2"/>
  <c r="I57" i="2"/>
  <c r="I56" i="2"/>
  <c r="I54" i="2"/>
  <c r="I53" i="2"/>
  <c r="I52" i="2"/>
  <c r="I51" i="2"/>
  <c r="I50" i="2"/>
  <c r="I49" i="2"/>
  <c r="I48" i="2"/>
  <c r="I47" i="2"/>
  <c r="I46" i="2"/>
  <c r="I45" i="2"/>
  <c r="I43" i="2"/>
  <c r="I42" i="2"/>
  <c r="I41" i="2"/>
  <c r="I40" i="2"/>
  <c r="I39" i="2"/>
  <c r="I31" i="2"/>
  <c r="I30" i="2"/>
  <c r="I28" i="2"/>
  <c r="I27" i="2"/>
  <c r="I26" i="2"/>
  <c r="I12" i="2"/>
  <c r="I8" i="2"/>
  <c r="I9" i="2"/>
  <c r="I469" i="2"/>
  <c r="I465" i="2"/>
  <c r="I464" i="2"/>
  <c r="I463" i="2"/>
  <c r="I462" i="2"/>
  <c r="I461" i="2"/>
  <c r="I459" i="2"/>
  <c r="I458" i="2"/>
  <c r="I457" i="2"/>
  <c r="I456" i="2"/>
  <c r="I455" i="2"/>
  <c r="I454" i="2"/>
  <c r="I453" i="2"/>
  <c r="I452" i="2"/>
  <c r="I449" i="2"/>
  <c r="I448" i="2"/>
  <c r="I446" i="2"/>
  <c r="I444" i="2"/>
  <c r="I443" i="2"/>
  <c r="I442" i="2"/>
  <c r="I440" i="2"/>
  <c r="I439" i="2"/>
  <c r="I438" i="2"/>
  <c r="I436" i="2"/>
  <c r="I435" i="2"/>
  <c r="I434" i="2"/>
  <c r="I433" i="2"/>
  <c r="I432" i="2"/>
  <c r="I430" i="2"/>
  <c r="I429" i="2"/>
  <c r="I428" i="2"/>
  <c r="I427" i="2"/>
  <c r="I426" i="2"/>
  <c r="I425" i="2"/>
  <c r="I424" i="2"/>
  <c r="I422" i="2"/>
  <c r="I420" i="2"/>
  <c r="I419" i="2"/>
  <c r="I418" i="2"/>
  <c r="I416" i="2"/>
  <c r="I415" i="2"/>
  <c r="I414" i="2"/>
  <c r="I413" i="2"/>
  <c r="I412" i="2"/>
  <c r="I411" i="2"/>
  <c r="I410" i="2"/>
  <c r="I409" i="2"/>
  <c r="I408" i="2"/>
  <c r="I407" i="2"/>
  <c r="I406" i="2"/>
  <c r="I399" i="2"/>
  <c r="I398" i="2"/>
  <c r="I397" i="2"/>
  <c r="I396" i="2"/>
  <c r="I395" i="2"/>
  <c r="I394" i="2"/>
  <c r="I393" i="2"/>
  <c r="I392" i="2"/>
  <c r="I390" i="2"/>
  <c r="I389" i="2"/>
  <c r="I378" i="2"/>
  <c r="I363" i="2"/>
  <c r="I362" i="2"/>
  <c r="I360" i="2"/>
  <c r="I359" i="2"/>
  <c r="I358" i="2"/>
  <c r="I357" i="2"/>
  <c r="I352" i="2"/>
  <c r="I351" i="2"/>
  <c r="I348" i="2"/>
  <c r="I346" i="2"/>
  <c r="I345" i="2"/>
  <c r="I344" i="2"/>
  <c r="I342" i="2"/>
  <c r="I340" i="2"/>
  <c r="I339" i="2"/>
  <c r="I332" i="2"/>
  <c r="I330" i="2"/>
  <c r="I329" i="2"/>
  <c r="I325" i="2"/>
  <c r="I315" i="2"/>
  <c r="I313" i="2"/>
  <c r="I311" i="2"/>
  <c r="I300" i="2"/>
  <c r="I298" i="2"/>
  <c r="I294" i="2"/>
  <c r="I291" i="2"/>
  <c r="I290" i="2"/>
  <c r="I289" i="2"/>
  <c r="I288" i="2"/>
  <c r="I287" i="2"/>
  <c r="I286" i="2"/>
  <c r="I285" i="2"/>
  <c r="I281" i="2"/>
  <c r="I278" i="2"/>
  <c r="I277" i="2"/>
  <c r="I276" i="2"/>
  <c r="I275" i="2"/>
  <c r="I274" i="2"/>
  <c r="I271" i="2"/>
  <c r="I270" i="2"/>
  <c r="I269" i="2"/>
  <c r="I268" i="2"/>
  <c r="I264" i="2"/>
  <c r="I263" i="2"/>
  <c r="I261" i="2"/>
  <c r="I258" i="2"/>
  <c r="I257" i="2"/>
  <c r="I256" i="2"/>
  <c r="I255" i="2"/>
  <c r="I234" i="2"/>
  <c r="I219" i="2"/>
  <c r="I364" i="2" l="1"/>
</calcChain>
</file>

<file path=xl/sharedStrings.xml><?xml version="1.0" encoding="utf-8"?>
<sst xmlns="http://schemas.openxmlformats.org/spreadsheetml/2006/main" count="4324" uniqueCount="1941">
  <si>
    <t>Bancos</t>
  </si>
  <si>
    <t>B.D.I.</t>
  </si>
  <si>
    <t>Código</t>
  </si>
  <si>
    <t>Banco</t>
  </si>
  <si>
    <t>Descrição</t>
  </si>
  <si>
    <t>Und</t>
  </si>
  <si>
    <t xml:space="preserve"> 1 </t>
  </si>
  <si>
    <t>SERVIÇOS PRELIMINARES</t>
  </si>
  <si>
    <t xml:space="preserve"> 1.1 </t>
  </si>
  <si>
    <t xml:space="preserve"> 98525 </t>
  </si>
  <si>
    <t>SINAPI</t>
  </si>
  <si>
    <t>LIMPEZA MECANIZADA DE CAMADA VEGETAL, VEGETAÇÃO E PEQUENAS ÁRVORES (DIÂMETRO DE TRONCO MENOR QUE 0,20 M), COM TRATOR DE ESTEIRAS.AF_05/2018</t>
  </si>
  <si>
    <t>m²</t>
  </si>
  <si>
    <t xml:space="preserve"> 1.2 </t>
  </si>
  <si>
    <t xml:space="preserve"> 99059 </t>
  </si>
  <si>
    <t>LOCACAO CONVENCIONAL DE OBRA, UTILIZANDO GABARITO DE TÁBUAS CORRIDAS PONTALETADAS A CADA 2,00M -  2 UTILIZAÇÕES. AF_10/2018</t>
  </si>
  <si>
    <t>M</t>
  </si>
  <si>
    <t xml:space="preserve"> 1.3 </t>
  </si>
  <si>
    <t xml:space="preserve"> 2 </t>
  </si>
  <si>
    <t>INSTALAÇÃO DO CANTEIRO DE OBRA</t>
  </si>
  <si>
    <t xml:space="preserve"> 2.1 </t>
  </si>
  <si>
    <t xml:space="preserve"> 93583 </t>
  </si>
  <si>
    <t>EXECUÇÃO DE CENTRAL DE FÔRMAS, PRODUÇÃO DE ARGAMASSA OU CONCRETO EM CANTEIRO DE OBRA, NÃO INCLUSO MOBILIÁRIO E EQUIPAMENTOS. AF_04/2016</t>
  </si>
  <si>
    <t xml:space="preserve"> 2.2 </t>
  </si>
  <si>
    <t xml:space="preserve"> 93208 </t>
  </si>
  <si>
    <t>EXECUÇÃO DE ALMOXARIFADO EM CANTEIRO DE OBRA EM CHAPA DE MADEIRA COMPENSADA, INCLUSO PRATELEIRAS. AF_02/2016</t>
  </si>
  <si>
    <t xml:space="preserve"> 2.3 </t>
  </si>
  <si>
    <t xml:space="preserve"> 93207 </t>
  </si>
  <si>
    <t>EXECUÇÃO DE ESCRITÓRIO EM CANTEIRO DE OBRA EM CHAPA DE MADEIRA COMPENSADA, NÃO INCLUSO MOBILIÁRIO E EQUIPAMENTOS. AF_02/2016</t>
  </si>
  <si>
    <t xml:space="preserve"> 2.4 </t>
  </si>
  <si>
    <t xml:space="preserve"> 93210 </t>
  </si>
  <si>
    <t>EXECUÇÃO DE REFEITÓRIO EM CANTEIRO DE OBRA EM CHAPA DE MADEIRA COMPENSADA, NÃO INCLUSO MOBILIÁRIO E EQUIPAMENTOS. AF_02/2016</t>
  </si>
  <si>
    <t xml:space="preserve"> 2.5 </t>
  </si>
  <si>
    <t xml:space="preserve"> 93212 </t>
  </si>
  <si>
    <t>EXECUÇÃO DE SANITÁRIO E VESTIÁRIO EM CANTEIRO DE OBRA EM CHAPA DE MADEIRA COMPENSADA, NÃO INCLUSO MOBILIÁRIO. AF_02/2016</t>
  </si>
  <si>
    <t xml:space="preserve"> 2.6 </t>
  </si>
  <si>
    <t xml:space="preserve"> 98459 </t>
  </si>
  <si>
    <t>TAPUME COM TELHA METÁLICA. AF_05/2018</t>
  </si>
  <si>
    <t xml:space="preserve"> 3 </t>
  </si>
  <si>
    <t>DEMOLIÇÃO</t>
  </si>
  <si>
    <t xml:space="preserve"> 3.1 </t>
  </si>
  <si>
    <t xml:space="preserve"> 97625 </t>
  </si>
  <si>
    <t>DEMOLIÇÃO DE ALVENARIA PARA QUALQUER TIPO DE BLOCO, DE FORMA MECANIZADA, SEM REAPROVEITAMENTO. AF_12/2017</t>
  </si>
  <si>
    <t>m³</t>
  </si>
  <si>
    <t xml:space="preserve"> 3.2 </t>
  </si>
  <si>
    <t xml:space="preserve"> 97647 </t>
  </si>
  <si>
    <t>REMOÇÃO DE TELHAS, DE FIBROCIMENTO, METÁLICA E CERÂMICA, DE FORMA MANUAL, SEM REAPROVEITAMENTO. AF_12/2017</t>
  </si>
  <si>
    <t xml:space="preserve"> 3.3 </t>
  </si>
  <si>
    <t xml:space="preserve"> 100982 </t>
  </si>
  <si>
    <t>CARGA, MANOBRA E DESCARGA DE ENTULHO EM CAMINHÃO BASCULANTE 10 M³ - CARGA COM ESCAVADEIRA HIDRÁULICA  (CAÇAMBA DE 0,80 M³ / 111 HP) E DESCARGA LIVRE (UNIDADE: M3). AF_07/2020</t>
  </si>
  <si>
    <t xml:space="preserve"> 3.4 </t>
  </si>
  <si>
    <t xml:space="preserve"> 97633 </t>
  </si>
  <si>
    <t>DEMOLIÇÃO DE REVESTIMENTO CERÂMICO, DE FORMA MANUAL, SEM REAPROVEITAMENTO. AF_12/2017</t>
  </si>
  <si>
    <t xml:space="preserve"> 3.5 </t>
  </si>
  <si>
    <t xml:space="preserve"> 97663 </t>
  </si>
  <si>
    <t>REMOÇÃO DE LOUÇAS, DE FORMA MANUAL, SEM REAPROVEITAMENTO. AF_12/2017</t>
  </si>
  <si>
    <t>UN</t>
  </si>
  <si>
    <t xml:space="preserve"> 3.6 </t>
  </si>
  <si>
    <t xml:space="preserve"> 97666 </t>
  </si>
  <si>
    <t>REMOÇÃO DE METAIS SANITÁRIOS, DE FORMA MANUAL, SEM REAPROVEITAMENTO. AF_12/2017</t>
  </si>
  <si>
    <t xml:space="preserve"> 3.7 </t>
  </si>
  <si>
    <t xml:space="preserve"> 97644 </t>
  </si>
  <si>
    <t>REMOÇÃO DE PORTAS, DE FORMA MANUAL, SEM REAPROVEITAMENTO. AF_12/2017</t>
  </si>
  <si>
    <t xml:space="preserve"> 3.8 </t>
  </si>
  <si>
    <t xml:space="preserve"> 97652 </t>
  </si>
  <si>
    <t>REMOÇÃO DE TESOURAS DE MADEIRA, COM VÃO MAIOR OU IGUAL A 8M, DE FORMA MANUAL, SEM REAPROVEITAMENTO. AF_12/2017</t>
  </si>
  <si>
    <t xml:space="preserve"> 3.9 </t>
  </si>
  <si>
    <t xml:space="preserve"> 102192 </t>
  </si>
  <si>
    <t>REMOÇÃO DE VIDRO TEMPERADO FIXADO EM PERFIL U. AF_01/2021</t>
  </si>
  <si>
    <t xml:space="preserve"> 3.10 </t>
  </si>
  <si>
    <t xml:space="preserve"> 97662 </t>
  </si>
  <si>
    <t>REMOÇÃO DE TUBULAÇÕES (TUBOS E CONEXÕES) DE ÁGUA FRIA, DE FORMA MANUAL, SEM REAPROVEITAMENTO. AF_12/2017</t>
  </si>
  <si>
    <t xml:space="preserve"> 3.11 </t>
  </si>
  <si>
    <t xml:space="preserve"> 97638 </t>
  </si>
  <si>
    <t>REMOÇÃO DE CHAPAS E PERFIS DE DRYWALL, DE FORMA MANUAL, SEM REAPROVEITAMENTO. AF_12/2017</t>
  </si>
  <si>
    <t xml:space="preserve"> 3.12 </t>
  </si>
  <si>
    <t xml:space="preserve"> 97629 </t>
  </si>
  <si>
    <t>DEMOLIÇÃO DE LAJES, DE FORMA MECANIZADA COM MARTELETE, SEM REAPROVEITAMENTO. AF_12/2017</t>
  </si>
  <si>
    <t xml:space="preserve"> 3.13 </t>
  </si>
  <si>
    <t xml:space="preserve"> 97641 </t>
  </si>
  <si>
    <t>REMOÇÃO DE FORRO DE GESSO, DE FORMA MANUAL, SEM REAPROVEITAMENTO. AF_12/2017</t>
  </si>
  <si>
    <t xml:space="preserve"> 4 </t>
  </si>
  <si>
    <t>INFRAESTRUTURA</t>
  </si>
  <si>
    <t xml:space="preserve"> 4.1 </t>
  </si>
  <si>
    <t>ESTACAS</t>
  </si>
  <si>
    <t xml:space="preserve"> 4.1.1 </t>
  </si>
  <si>
    <t xml:space="preserve"> 95577 </t>
  </si>
  <si>
    <t>MONTAGEM DE ARMADURA DE ESTACAS, DIÂMETRO = 10,0 MM. AF_09/2021_PS</t>
  </si>
  <si>
    <t>KG</t>
  </si>
  <si>
    <t xml:space="preserve"> 4.1.2 </t>
  </si>
  <si>
    <t xml:space="preserve"> 95578 </t>
  </si>
  <si>
    <t>MONTAGEM DE ARMADURA DE ESTACAS, DIÂMETRO = 12,5 MM. AF_09/2021_PS</t>
  </si>
  <si>
    <t xml:space="preserve"> 4.1.3 </t>
  </si>
  <si>
    <t xml:space="preserve"> 95583 </t>
  </si>
  <si>
    <t>MONTAGEM DE ARMADURA TRANSVERSAL DE ESTACAS DE SEÇÃO CIRCULAR, DIÂMETRO = 5,0 MM. AF_09/2021_PS</t>
  </si>
  <si>
    <t xml:space="preserve"> 4.1.4 </t>
  </si>
  <si>
    <t xml:space="preserve"> 100651 </t>
  </si>
  <si>
    <t>ESTACA HÉLICE CONTÍNUA, DIÂMETRO DE 30 CM, INCLUSO CONCRETO FCK=30MPA E ARMADURA MÍNIMA (EXCLUSIVE MOBILIZAÇÃO, DESMOBILIZAÇÃO E BOMBEAMENTO). AF_12/2019</t>
  </si>
  <si>
    <t xml:space="preserve"> 4.1.5 </t>
  </si>
  <si>
    <t xml:space="preserve"> 95601 </t>
  </si>
  <si>
    <t>ARRASAMENTO MECANICO DE ESTACA DE CONCRETO ARMADO, DIAMETROS DE ATÉ 40 CM. AF_05/2021</t>
  </si>
  <si>
    <t xml:space="preserve"> 4.2 </t>
  </si>
  <si>
    <t>BLOCOS DE COROAMENTO</t>
  </si>
  <si>
    <t xml:space="preserve"> 4.2.1 </t>
  </si>
  <si>
    <t xml:space="preserve"> 96521 </t>
  </si>
  <si>
    <t>ESCAVAÇÃO MECANIZADA PARA BLOCO DE COROAMENTO OU SAPATA COM RETROESCAVADEIRA (INCLUINDO ESCAVAÇÃO PARA COLOCAÇÃO DE FÔRMAS). AF_06/2017</t>
  </si>
  <si>
    <t xml:space="preserve"> 4.2.2 </t>
  </si>
  <si>
    <t xml:space="preserve"> 96623 </t>
  </si>
  <si>
    <t>LASTRO COM MATERIAL GRANULAR, APLICADO EM BLOCOS DE COROAMENTO, ESPESSURA DE *10 CM*. AF_08/2017</t>
  </si>
  <si>
    <t xml:space="preserve"> 4.2.3 </t>
  </si>
  <si>
    <t xml:space="preserve"> 96540 </t>
  </si>
  <si>
    <t>FABRICAÇÃO, MONTAGEM E DESMONTAGEM DE FÔRMA PARA BLOCO DE COROAMENTO, EM CHAPA DE MADEIRA COMPENSADA RESINADA, E=17 MM, 4 UTILIZAÇÕES. AF_06/2017</t>
  </si>
  <si>
    <t xml:space="preserve"> 4.2.4 </t>
  </si>
  <si>
    <t xml:space="preserve"> 96543 </t>
  </si>
  <si>
    <t>ARMAÇÃO DE BLOCO, VIGA BALDRAME E SAPATA UTILIZANDO AÇO CA-60 DE 5 MM - MONTAGEM. AF_06/2017</t>
  </si>
  <si>
    <t xml:space="preserve"> 4.2.5 </t>
  </si>
  <si>
    <t xml:space="preserve"> 96544 </t>
  </si>
  <si>
    <t>ARMAÇÃO DE BLOCO, VIGA BALDRAME OU SAPATA UTILIZANDO AÇO CA-50 DE 6,3 MM - MONTAGEM. AF_06/2017</t>
  </si>
  <si>
    <t xml:space="preserve"> 4.2.6 </t>
  </si>
  <si>
    <t xml:space="preserve"> 96546 </t>
  </si>
  <si>
    <t>ARMAÇÃO DE BLOCO, VIGA BALDRAME OU SAPATA UTILIZANDO AÇO CA-50 DE 10 MM - MONTAGEM. AF_06/2017</t>
  </si>
  <si>
    <t xml:space="preserve"> 4.2.7 </t>
  </si>
  <si>
    <t xml:space="preserve"> 96547 </t>
  </si>
  <si>
    <t>ARMAÇÃO DE BLOCO, VIGA BALDRAME OU SAPATA UTILIZANDO AÇO CA-50 DE 12,5 MM - MONTAGEM. AF_06/2017</t>
  </si>
  <si>
    <t xml:space="preserve"> 4.2.8 </t>
  </si>
  <si>
    <t xml:space="preserve"> 96548 </t>
  </si>
  <si>
    <t>ARMAÇÃO DE BLOCO, VIGA BALDRAME OU SAPATA UTILIZANDO AÇO CA-50 DE 16 MM - MONTAGEM. AF_06/2017</t>
  </si>
  <si>
    <t xml:space="preserve"> 4.2.9 </t>
  </si>
  <si>
    <t xml:space="preserve"> 96557 </t>
  </si>
  <si>
    <t>CONCRETAGEM DE BLOCOS DE COROAMENTO E VIGAS BALDRAMES, FCK 30 MPA, COM USO DE BOMBA  LANÇAMENTO, ADENSAMENTO E ACABAMENTO. AF_06/2017</t>
  </si>
  <si>
    <t xml:space="preserve"> 4.2.10 </t>
  </si>
  <si>
    <t xml:space="preserve"> 93382 </t>
  </si>
  <si>
    <t>REATERRO MANUAL DE VALAS COM COMPACTAÇÃO MECANIZADA. AF_04/2016</t>
  </si>
  <si>
    <t xml:space="preserve"> 4.2.11 </t>
  </si>
  <si>
    <t>ARRANQUE DOS PILARES</t>
  </si>
  <si>
    <t xml:space="preserve"> 4.2.11.1 </t>
  </si>
  <si>
    <t xml:space="preserve"> 92263 </t>
  </si>
  <si>
    <t>FABRICAÇÃO DE FÔRMA PARA PILARES E ESTRUTURAS SIMILARES, EM CHAPA DE MADEIRA COMPENSADA RESINADA, E = 17 MM. AF_09/2020</t>
  </si>
  <si>
    <t xml:space="preserve"> 4.2.11.2 </t>
  </si>
  <si>
    <t xml:space="preserve"> 92762 </t>
  </si>
  <si>
    <t>ARMAÇÃO DE PILAR OU VIGA DE ESTRUTURA CONVENCIONAL DE CONCRETO ARMADO UTILIZANDO AÇO CA-50 DE 10,0 MM - MONTAGEM. AF_06/2022</t>
  </si>
  <si>
    <t xml:space="preserve"> 4.2.11.3 </t>
  </si>
  <si>
    <t xml:space="preserve"> 92763 </t>
  </si>
  <si>
    <t>ARMAÇÃO DE PILAR OU VIGA DE ESTRUTURA CONVENCIONAL DE CONCRETO ARMADO UTILIZANDO AÇO CA-50 DE 12,5 MM - MONTAGEM. AF_06/2022</t>
  </si>
  <si>
    <t xml:space="preserve"> 4.2.11.4 </t>
  </si>
  <si>
    <t xml:space="preserve"> 92764 </t>
  </si>
  <si>
    <t>ARMAÇÃO DE PILAR OU VIGA DE ESTRUTURA CONVENCIONAL DE CONCRETO ARMADO UTILIZANDO AÇO CA-50 DE 16,0 MM - MONTAGEM. AF_06/2022</t>
  </si>
  <si>
    <t xml:space="preserve"> 4.2.11.5 </t>
  </si>
  <si>
    <t xml:space="preserve"> 92759 </t>
  </si>
  <si>
    <t>ARMAÇÃO DE PILAR OU VIGA DE ESTRUTURA CONVENCIONAL DE CONCRETO ARMADO UTILIZANDO AÇO CA-60 DE 5,0 MM - MONTAGEM. AF_06/2022</t>
  </si>
  <si>
    <t xml:space="preserve"> 4.2.11.6 </t>
  </si>
  <si>
    <t xml:space="preserve"> 103672 </t>
  </si>
  <si>
    <t>CONCRETAGEM DE PILARES, FCK = 25 MPA, COM USO DE BOMBA - LANÇAMENTO, ADENSAMENTO E ACABAMENTO. AF_02/2022</t>
  </si>
  <si>
    <t xml:space="preserve"> 4.3 </t>
  </si>
  <si>
    <t>VIGAS BALDRAME</t>
  </si>
  <si>
    <t xml:space="preserve"> 4.3.1 </t>
  </si>
  <si>
    <t xml:space="preserve"> 96525 </t>
  </si>
  <si>
    <t>ESCAVAÇÃO MECANIZADA PARA VIGA BALDRAME COM MINI-ESCAVADEIRA (INCLUINDO ESCAVAÇÃO PARA COLOCAÇÃO DE FÔRMAS). AF_06/2017</t>
  </si>
  <si>
    <t xml:space="preserve"> 4.3.2 </t>
  </si>
  <si>
    <t xml:space="preserve"> 4.3.3 </t>
  </si>
  <si>
    <t xml:space="preserve"> 4.3.4 </t>
  </si>
  <si>
    <t xml:space="preserve"> 4.3.5 </t>
  </si>
  <si>
    <t xml:space="preserve"> 4.3.6 </t>
  </si>
  <si>
    <t xml:space="preserve"> 96545 </t>
  </si>
  <si>
    <t>ARMAÇÃO DE BLOCO, VIGA BALDRAME OU SAPATA UTILIZANDO AÇO CA-50 DE 8 MM - MONTAGEM. AF_06/2017</t>
  </si>
  <si>
    <t xml:space="preserve"> 4.3.7 </t>
  </si>
  <si>
    <t xml:space="preserve"> 96555 </t>
  </si>
  <si>
    <t>CONCRETAGEM DE BLOCOS DE COROAMENTO E VIGAS BALDRAME, FCK 30 MPA, COM USO DE JERICA  LANÇAMENTO, ADENSAMENTO E ACABAMENTO. AF_06/2017</t>
  </si>
  <si>
    <t xml:space="preserve"> 4.3.8 </t>
  </si>
  <si>
    <t xml:space="preserve"> 96539 </t>
  </si>
  <si>
    <t>FABRICAÇÃO, MONTAGEM E DESMONTAGEM DE FÔRMA PARA VIGA BALDRAME, EM CHAPA DE MADEIRA COMPENSADA RESINADA, E=17 MM, 2 UTILIZAÇÕES. AF_06/2017</t>
  </si>
  <si>
    <t xml:space="preserve"> 4.3.9 </t>
  </si>
  <si>
    <t xml:space="preserve"> 4.4 </t>
  </si>
  <si>
    <t>RESERVATÓRIO INFERIOR</t>
  </si>
  <si>
    <t xml:space="preserve"> 4.4.1 </t>
  </si>
  <si>
    <t xml:space="preserve"> 90091 </t>
  </si>
  <si>
    <t>ESCAVAÇÃO MECANIZADA DE VALA COM PROF. ATÉ 1,5 M (MÉDIA MONTANTE E JUSANTE/UMA COMPOSIÇÃO POR TRECHO), ESCAVADEIRA (0,8 M3), LARG. DE 1,5 M A 2,5 M, EM SOLO DE 1A CATEGORIA, LOCAIS COM BAIXO NÍVEL DE INTERFERÊNCIA. AF_02/2021</t>
  </si>
  <si>
    <t xml:space="preserve"> 4.4.2 </t>
  </si>
  <si>
    <t xml:space="preserve"> 92915 </t>
  </si>
  <si>
    <t>ARMAÇÃO DE ESTRUTURAS DIVERSAS DE CONCRETO ARMADO, EXCETO VIGAS, PILARES, LAJES E FUNDAÇÕES, UTILIZANDO AÇO CA-60 DE 5,0 MM - MONTAGEM. AF_06/2022</t>
  </si>
  <si>
    <t xml:space="preserve"> 4.4.3 </t>
  </si>
  <si>
    <t xml:space="preserve"> 92916 </t>
  </si>
  <si>
    <t>ARMAÇÃO DE ESTRUTURAS DIVERSAS DE CONCRETO ARMADO, EXCETO VIGAS, PILARES, LAJES E FUNDAÇÕES, UTILIZANDO AÇO CA-50 DE 6,3 MM - MONTAGEM. AF_06/2022</t>
  </si>
  <si>
    <t xml:space="preserve"> 4.4.4 </t>
  </si>
  <si>
    <t xml:space="preserve"> 92917 </t>
  </si>
  <si>
    <t>ARMAÇÃO DE ESTRUTURAS DIVERSAS DE CONCRETO ARMADO, EXCETO VIGAS, PILARES, LAJES E FUNDAÇÕES, UTILIZANDO AÇO CA-50 DE 8,0 MM - MONTAGEM. AF_06/2022</t>
  </si>
  <si>
    <t xml:space="preserve"> 4.4.5 </t>
  </si>
  <si>
    <t xml:space="preserve"> 92919 </t>
  </si>
  <si>
    <t>ARMAÇÃO DE ESTRUTURAS DIVERSAS DE CONCRETO ARMADO, EXCETO VIGAS, PILARES, LAJES E FUNDAÇÕES, UTILIZANDO AÇO CA-50 DE 10,0 MM - MONTAGEM. AF_06/2022</t>
  </si>
  <si>
    <t xml:space="preserve"> 4.4.6 </t>
  </si>
  <si>
    <t xml:space="preserve"> 92921 </t>
  </si>
  <si>
    <t>ARMAÇÃO DE ESTRUTURAS DIVERSAS DE CONCRETO ARMADO, EXCETO VIGAS, PILARES, LAJES E FUNDAÇÕES, UTILIZANDO AÇO CA-50 DE 12,5 MM - MONTAGEM. AF_06/2022</t>
  </si>
  <si>
    <t xml:space="preserve"> 4.4.7 </t>
  </si>
  <si>
    <t xml:space="preserve"> 103684 </t>
  </si>
  <si>
    <t>CONCRETAGEM DE RESERVATÓRIOS, FCK=25 MPA, COM USO DE BOMBA - LANÇAMENTO, ADENSAMENTO E ACABAMENTO. AF_02/2022</t>
  </si>
  <si>
    <t xml:space="preserve"> 4.4.8 </t>
  </si>
  <si>
    <t xml:space="preserve"> 100341 </t>
  </si>
  <si>
    <t>FABRICAÇÃO, MONTAGEM E DESMONTAGEM DE FÔRMA PARA CORTINA DE CONTENÇÃO, EM CHAPA DE MADEIRA COMPENSADA PLASTIFICADA, E = 18 MM, 10 UTILIZAÇÕES. AF_07/2019</t>
  </si>
  <si>
    <t xml:space="preserve"> 4.4.9 </t>
  </si>
  <si>
    <t xml:space="preserve"> 5 </t>
  </si>
  <si>
    <t>SUPRAESTRUTURA</t>
  </si>
  <si>
    <t xml:space="preserve"> 5.1 </t>
  </si>
  <si>
    <t>PILARES</t>
  </si>
  <si>
    <t xml:space="preserve"> 5.1.1 </t>
  </si>
  <si>
    <t>PILARES TÉRREO</t>
  </si>
  <si>
    <t xml:space="preserve"> 5.1.1.1 </t>
  </si>
  <si>
    <t xml:space="preserve"> 5.1.1.2 </t>
  </si>
  <si>
    <t xml:space="preserve"> 5.1.1.3 </t>
  </si>
  <si>
    <t xml:space="preserve"> 5.1.1.4 </t>
  </si>
  <si>
    <t xml:space="preserve"> 5.1.1.5 </t>
  </si>
  <si>
    <t xml:space="preserve"> 5.1.1.6 </t>
  </si>
  <si>
    <t xml:space="preserve"> 5.1.2 </t>
  </si>
  <si>
    <t>PILARES SUPERIOR</t>
  </si>
  <si>
    <t xml:space="preserve"> 5.1.2.1 </t>
  </si>
  <si>
    <t xml:space="preserve"> 5.1.2.2 </t>
  </si>
  <si>
    <t xml:space="preserve"> 5.1.2.3 </t>
  </si>
  <si>
    <t xml:space="preserve"> 5.1.2.4 </t>
  </si>
  <si>
    <t xml:space="preserve"> 5.1.2.5 </t>
  </si>
  <si>
    <t xml:space="preserve"> 5.1.2.6 </t>
  </si>
  <si>
    <t xml:space="preserve"> 5.1.3 </t>
  </si>
  <si>
    <t>PILARES COBERTURA</t>
  </si>
  <si>
    <t xml:space="preserve"> 5.1.3.1 </t>
  </si>
  <si>
    <t xml:space="preserve"> 5.1.3.2 </t>
  </si>
  <si>
    <t xml:space="preserve"> 5.1.3.3 </t>
  </si>
  <si>
    <t xml:space="preserve"> 5.1.3.4 </t>
  </si>
  <si>
    <t xml:space="preserve"> 5.1.3.5 </t>
  </si>
  <si>
    <t xml:space="preserve"> 5.1.3.6 </t>
  </si>
  <si>
    <t xml:space="preserve"> 5.1.4 </t>
  </si>
  <si>
    <t>PILARES PLATIBANDA</t>
  </si>
  <si>
    <t xml:space="preserve"> 5.1.4.1 </t>
  </si>
  <si>
    <t xml:space="preserve"> 5.1.4.2 </t>
  </si>
  <si>
    <t xml:space="preserve"> 5.1.4.3 </t>
  </si>
  <si>
    <t xml:space="preserve"> 5.1.4.4 </t>
  </si>
  <si>
    <t xml:space="preserve"> 5.1.4.5 </t>
  </si>
  <si>
    <t xml:space="preserve"> 5.1.4.6 </t>
  </si>
  <si>
    <t xml:space="preserve"> 5.1.5 </t>
  </si>
  <si>
    <t>PILARES ÁREA TÉCNICA</t>
  </si>
  <si>
    <t xml:space="preserve"> 5.1.5.1 </t>
  </si>
  <si>
    <t xml:space="preserve"> 5.1.5.2 </t>
  </si>
  <si>
    <t xml:space="preserve"> 5.1.5.3 </t>
  </si>
  <si>
    <t xml:space="preserve"> 5.1.5.4 </t>
  </si>
  <si>
    <t xml:space="preserve"> 5.1.5.5 </t>
  </si>
  <si>
    <t xml:space="preserve"> 5.1.5.6 </t>
  </si>
  <si>
    <t xml:space="preserve"> 5.2 </t>
  </si>
  <si>
    <t>VIGAS</t>
  </si>
  <si>
    <t xml:space="preserve"> 5.2.1 </t>
  </si>
  <si>
    <t>VIGAS TÉRREO</t>
  </si>
  <si>
    <t xml:space="preserve"> 5.2.1.1 </t>
  </si>
  <si>
    <t xml:space="preserve"> 92760 </t>
  </si>
  <si>
    <t>ARMAÇÃO DE PILAR OU VIGA DE ESTRUTURA CONVENCIONAL DE CONCRETO ARMADO UTILIZANDO AÇO CA-50 DE 6,3 MM - MONTAGEM. AF_06/2022</t>
  </si>
  <si>
    <t xml:space="preserve"> 5.2.1.2 </t>
  </si>
  <si>
    <t xml:space="preserve"> 92761 </t>
  </si>
  <si>
    <t>ARMAÇÃO DE PILAR OU VIGA DE ESTRUTURA CONVENCIONAL DE CONCRETO ARMADO UTILIZANDO AÇO CA-50 DE 8,0 MM - MONTAGEM. AF_06/2022</t>
  </si>
  <si>
    <t xml:space="preserve"> 5.2.1.3 </t>
  </si>
  <si>
    <t xml:space="preserve"> 5.2.1.4 </t>
  </si>
  <si>
    <t xml:space="preserve"> 5.2.1.5 </t>
  </si>
  <si>
    <t xml:space="preserve"> 5.2.1.6 </t>
  </si>
  <si>
    <t xml:space="preserve"> 5.2.1.7 </t>
  </si>
  <si>
    <t xml:space="preserve"> 1019 </t>
  </si>
  <si>
    <t>Próprio</t>
  </si>
  <si>
    <t>Alteração da SINAPI (103675) - CONCRETAGEM DE VIGAS E LAJES, FCK=30 MPA, PARA LAJES MACIÇAS OU NERVURADAS COM USO DE BOMBA - LANÇAMENTO, ADENSAMENTO E ACABAMENTO. AF_02/2022</t>
  </si>
  <si>
    <t xml:space="preserve"> 5.2.1.8 </t>
  </si>
  <si>
    <t xml:space="preserve"> 92468 </t>
  </si>
  <si>
    <t>MONTAGEM E DESMONTAGEM DE FÔRMA DE VIGA, ESCORAMENTO METÁLICO, PÉ-DIREITO SIMPLES, EM CHAPA DE MADEIRA PLASTIFICADA, 10 UTILIZAÇÕES. AF_09/2020</t>
  </si>
  <si>
    <t xml:space="preserve"> 5.2.2 </t>
  </si>
  <si>
    <t>VIGAS SUPERIOR</t>
  </si>
  <si>
    <t xml:space="preserve"> 5.2.2.1 </t>
  </si>
  <si>
    <t xml:space="preserve"> 5.2.2.2 </t>
  </si>
  <si>
    <t xml:space="preserve"> 5.2.2.3 </t>
  </si>
  <si>
    <t xml:space="preserve"> 5.2.2.4 </t>
  </si>
  <si>
    <t xml:space="preserve"> 5.2.2.5 </t>
  </si>
  <si>
    <t xml:space="preserve"> 5.2.2.6 </t>
  </si>
  <si>
    <t xml:space="preserve"> 92765 </t>
  </si>
  <si>
    <t>ARMAÇÃO DE PILAR OU VIGA DE ESTRUTURA CONVENCIONAL DE CONCRETO ARMADO UTILIZANDO AÇO CA-50 DE 20,0 MM - MONTAGEM. AF_06/2022</t>
  </si>
  <si>
    <t xml:space="preserve"> 5.2.2.7 </t>
  </si>
  <si>
    <t xml:space="preserve"> 5.2.2.8 </t>
  </si>
  <si>
    <t xml:space="preserve"> 5.2.2.9 </t>
  </si>
  <si>
    <t xml:space="preserve"> 5.2.3 </t>
  </si>
  <si>
    <t>VIGAS COBERTURA</t>
  </si>
  <si>
    <t xml:space="preserve"> 5.2.3.1 </t>
  </si>
  <si>
    <t xml:space="preserve"> 5.2.3.2 </t>
  </si>
  <si>
    <t xml:space="preserve"> 5.2.3.3 </t>
  </si>
  <si>
    <t xml:space="preserve"> 5.2.3.4 </t>
  </si>
  <si>
    <t xml:space="preserve"> 5.2.3.5 </t>
  </si>
  <si>
    <t xml:space="preserve"> 5.2.3.6 </t>
  </si>
  <si>
    <t xml:space="preserve"> 5.2.3.7 </t>
  </si>
  <si>
    <t xml:space="preserve"> 103675 </t>
  </si>
  <si>
    <t>CONCRETAGEM DE VIGAS E LAJES, FCK=25 MPA, PARA LAJES MACIÇAS OU NERVURADAS COM USO DE BOMBA - LANÇAMENTO, ADENSAMENTO E ACABAMENTO. AF_02/2022</t>
  </si>
  <si>
    <t xml:space="preserve"> 5.2.3.8 </t>
  </si>
  <si>
    <t xml:space="preserve"> 5.2.4 </t>
  </si>
  <si>
    <t>VIGAS PLATIBANDA</t>
  </si>
  <si>
    <t xml:space="preserve"> 5.2.4.1 </t>
  </si>
  <si>
    <t xml:space="preserve"> 5.2.4.2 </t>
  </si>
  <si>
    <t xml:space="preserve"> 5.2.4.3 </t>
  </si>
  <si>
    <t xml:space="preserve"> 5.2.4.4 </t>
  </si>
  <si>
    <t xml:space="preserve"> 5.2.4.5 </t>
  </si>
  <si>
    <t xml:space="preserve"> 5.2.5 </t>
  </si>
  <si>
    <t>VIGAS ÁREA TÉCNICA</t>
  </si>
  <si>
    <t xml:space="preserve"> 5.2.5.1 </t>
  </si>
  <si>
    <t xml:space="preserve"> 5.2.5.2 </t>
  </si>
  <si>
    <t xml:space="preserve"> 5.2.5.3 </t>
  </si>
  <si>
    <t xml:space="preserve"> 5.2.5.4 </t>
  </si>
  <si>
    <t xml:space="preserve"> 5.2.5.5 </t>
  </si>
  <si>
    <t xml:space="preserve"> 5.3 </t>
  </si>
  <si>
    <t>LAJES</t>
  </si>
  <si>
    <t xml:space="preserve"> 5.3.1 </t>
  </si>
  <si>
    <t>TÉRREO</t>
  </si>
  <si>
    <t xml:space="preserve"> 5.3.1.1 </t>
  </si>
  <si>
    <t xml:space="preserve"> 101792 </t>
  </si>
  <si>
    <t>ESCORAMENTO DE FÔRMAS DE LAJE EM MADEIRA NÃO APARELHADA, PÉ-DIREITO SIMPLES, INCLUSO TRAVAMENTO, 4 UTILIZAÇÕES. AF_09/2020</t>
  </si>
  <si>
    <t xml:space="preserve"> 5.3.1.2 </t>
  </si>
  <si>
    <t xml:space="preserve"> 92267 </t>
  </si>
  <si>
    <t>FABRICAÇÃO DE FÔRMA PARA LAJES, EM CHAPA DE MADEIRA COMPENSADA RESINADA, E = 17 MM. AF_09/2020</t>
  </si>
  <si>
    <t xml:space="preserve"> 5.3.1.3 </t>
  </si>
  <si>
    <t xml:space="preserve"> 92769 </t>
  </si>
  <si>
    <t>ARMAÇÃO DE LAJE DE ESTRUTURA CONVENCIONAL DE CONCRETO ARMADO UTILIZANDO AÇO CA-50 DE 6,3 MM - MONTAGEM. AF_06/2022</t>
  </si>
  <si>
    <t xml:space="preserve"> 5.3.1.4 </t>
  </si>
  <si>
    <t xml:space="preserve"> 92770 </t>
  </si>
  <si>
    <t>ARMAÇÃO DE LAJE DE ESTRUTURA CONVENCIONAL DE CONCRETO ARMADO UTILIZANDO AÇO CA-50 DE 8,0 MM - MONTAGEM. AF_06/2022</t>
  </si>
  <si>
    <t xml:space="preserve"> 5.3.1.5 </t>
  </si>
  <si>
    <t xml:space="preserve"> 92771 </t>
  </si>
  <si>
    <t>ARMAÇÃO DE LAJE DE ESTRUTURA CONVENCIONAL DE CONCRETO ARMADO UTILIZANDO AÇO CA-50 DE 10,0 MM - MONTAGEM. AF_06/2022</t>
  </si>
  <si>
    <t xml:space="preserve"> 5.3.1.6 </t>
  </si>
  <si>
    <t xml:space="preserve"> 92772 </t>
  </si>
  <si>
    <t>ARMAÇÃO DE LAJE DE ESTRUTURA CONVENCIONAL DE CONCRETO ARMADO UTILIZANDO AÇO CA-50 DE 12,5 MM - MONTAGEM. AF_06/2022</t>
  </si>
  <si>
    <t xml:space="preserve"> 5.3.1.7 </t>
  </si>
  <si>
    <t xml:space="preserve"> 92767 </t>
  </si>
  <si>
    <t>ARMAÇÃO DE LAJE DE ESTRUTURA CONVENCIONAL DE CONCRETO ARMADO UTILIZANDO AÇO CA-60 DE 4,2 MM - MONTAGEM. AF_06/2022</t>
  </si>
  <si>
    <t xml:space="preserve"> 5.3.1.8 </t>
  </si>
  <si>
    <t xml:space="preserve"> 92768 </t>
  </si>
  <si>
    <t>ARMAÇÃO DE LAJE DE ESTRUTURA CONVENCIONAL DE CONCRETO ARMADO UTILIZANDO AÇO CA-60 DE 5,0 MM - MONTAGEM. AF_06/2022</t>
  </si>
  <si>
    <t xml:space="preserve"> 5.3.1.9 </t>
  </si>
  <si>
    <t xml:space="preserve"> 5.3.2 </t>
  </si>
  <si>
    <t>SUPERIOR</t>
  </si>
  <si>
    <t xml:space="preserve"> 5.3.2.1 </t>
  </si>
  <si>
    <t xml:space="preserve"> 5.3.2.2 </t>
  </si>
  <si>
    <t xml:space="preserve"> 5.3.2.3 </t>
  </si>
  <si>
    <t xml:space="preserve"> 5.3.2.4 </t>
  </si>
  <si>
    <t xml:space="preserve"> 5.3.2.5 </t>
  </si>
  <si>
    <t xml:space="preserve"> 5.3.2.6 </t>
  </si>
  <si>
    <t xml:space="preserve"> 5.3.2.7 </t>
  </si>
  <si>
    <t xml:space="preserve"> 5.3.2.8 </t>
  </si>
  <si>
    <t xml:space="preserve"> 5.3.2.9 </t>
  </si>
  <si>
    <t xml:space="preserve"> 5.3.3 </t>
  </si>
  <si>
    <t>COBERTURA</t>
  </si>
  <si>
    <t xml:space="preserve"> 5.3.3.1 </t>
  </si>
  <si>
    <t xml:space="preserve"> 5.3.3.2 </t>
  </si>
  <si>
    <t xml:space="preserve"> 5.3.3.3 </t>
  </si>
  <si>
    <t xml:space="preserve"> 5.3.3.4 </t>
  </si>
  <si>
    <t xml:space="preserve"> 5.3.3.5 </t>
  </si>
  <si>
    <t xml:space="preserve"> 5.3.3.6 </t>
  </si>
  <si>
    <t xml:space="preserve"> 5.3.3.7 </t>
  </si>
  <si>
    <t xml:space="preserve"> 92773 </t>
  </si>
  <si>
    <t>ARMAÇÃO DE LAJE DE ESTRUTURA CONVENCIONAL DE CONCRETO ARMADO UTILIZANDO AÇO CA-50 DE 16,0 MM - MONTAGEM. AF_06/2022</t>
  </si>
  <si>
    <t xml:space="preserve"> 5.3.3.8 </t>
  </si>
  <si>
    <t xml:space="preserve"> 5.3.3.9 </t>
  </si>
  <si>
    <t xml:space="preserve"> 5.3.3.10 </t>
  </si>
  <si>
    <t xml:space="preserve"> 5.3.4 </t>
  </si>
  <si>
    <t>ÁREA TÉCNICA</t>
  </si>
  <si>
    <t xml:space="preserve"> 5.3.4.1 </t>
  </si>
  <si>
    <t xml:space="preserve"> 5.3.4.2 </t>
  </si>
  <si>
    <t xml:space="preserve"> 5.3.4.3 </t>
  </si>
  <si>
    <t xml:space="preserve"> 5.3.4.4 </t>
  </si>
  <si>
    <t xml:space="preserve"> 5.3.4.5 </t>
  </si>
  <si>
    <t xml:space="preserve"> 5.4 </t>
  </si>
  <si>
    <t>ESCADA</t>
  </si>
  <si>
    <t xml:space="preserve"> 5.4.1 </t>
  </si>
  <si>
    <t xml:space="preserve"> 5.4.1.1 </t>
  </si>
  <si>
    <t xml:space="preserve"> 102074 </t>
  </si>
  <si>
    <t>ESCADA EM CONCRETO ARMADO MOLDADO IN LOCO, FCK 20 MPA, COM 2 LANCES EM "U" E LAJE PLANA, FÔRMA EM CHAPA DE MADEIRA COMPENSADA RESINADA. AF_11/2020</t>
  </si>
  <si>
    <t xml:space="preserve"> 5.4.2 </t>
  </si>
  <si>
    <t xml:space="preserve"> 5.4.2.1 </t>
  </si>
  <si>
    <t xml:space="preserve"> 6 </t>
  </si>
  <si>
    <t>PAREDES E PAINÉIS</t>
  </si>
  <si>
    <t xml:space="preserve"> 6.1 </t>
  </si>
  <si>
    <t xml:space="preserve"> 6.1.1 </t>
  </si>
  <si>
    <t>ALVENARIA</t>
  </si>
  <si>
    <t xml:space="preserve"> 6.1.1.1 </t>
  </si>
  <si>
    <t xml:space="preserve"> 103334 </t>
  </si>
  <si>
    <t>ALVENARIA DE VEDAÇÃO DE BLOCOS CERÂMICOS FURADOS NA HORIZONTAL DE 14X9X19 CM (ESPESSURA 14 CM, BLOCO DEITADO) E ARGAMASSA DE ASSENTAMENTO COM PREPARO EM BETONEIRA. AF_12/2021</t>
  </si>
  <si>
    <t xml:space="preserve"> 6.1.1.2 </t>
  </si>
  <si>
    <t xml:space="preserve"> 103332 </t>
  </si>
  <si>
    <t>ALVENARIA DE VEDAÇÃO DE BLOCOS CERÂMICOS FURADOS NA HORIZONTAL DE 9X14X19 CM (ESPESSURA 9 CM) E ARGAMASSA DE ASSENTAMENTO COM PREPARO EM BETONEIRA. AF_12/2021</t>
  </si>
  <si>
    <t xml:space="preserve"> 6.1.2 </t>
  </si>
  <si>
    <t>DRYWALL</t>
  </si>
  <si>
    <t xml:space="preserve"> 6.1.2.1 </t>
  </si>
  <si>
    <t xml:space="preserve"> 96370 </t>
  </si>
  <si>
    <t>PAREDE COM PLACAS DE GESSO ACARTONADO (DRYWALL), PARA USO INTERNO, COM UMA FACE SIMPLES E ESTRUTURA METÁLICA COM GUIAS SIMPLES, SEM VÃOS. AF_06/2017_PS</t>
  </si>
  <si>
    <t xml:space="preserve"> 6.1.2.2 </t>
  </si>
  <si>
    <t xml:space="preserve"> 96358 </t>
  </si>
  <si>
    <t>PAREDE COM PLACAS DE GESSO ACARTONADO (DRYWALL), PARA USO INTERNO, COM DUAS FACES SIMPLES E ESTRUTURA METÁLICA COM GUIAS SIMPLES, SEM VÃOS. AF_06/2017_PS</t>
  </si>
  <si>
    <t xml:space="preserve"> 6.1.2.3 </t>
  </si>
  <si>
    <t xml:space="preserve"> 96359 </t>
  </si>
  <si>
    <t>PAREDE COM PLACAS DE GESSO ACARTONADO (DRYWALL), PARA USO INTERNO, COM DUAS FACES SIMPLES E ESTRUTURA METÁLICA COM GUIAS SIMPLES, COM VÃOS AF_06/2017_PS</t>
  </si>
  <si>
    <t xml:space="preserve"> 6.1.3 </t>
  </si>
  <si>
    <t>VERGAS</t>
  </si>
  <si>
    <t xml:space="preserve"> 6.1.3.1 </t>
  </si>
  <si>
    <t xml:space="preserve"> 93186 </t>
  </si>
  <si>
    <t>VERGA MOLDADA IN LOCO EM CONCRETO PARA JANELAS COM ATÉ 1,5 M DE VÃO. AF_03/2016</t>
  </si>
  <si>
    <t xml:space="preserve"> 6.1.3.2 </t>
  </si>
  <si>
    <t xml:space="preserve"> 93187 </t>
  </si>
  <si>
    <t>VERGA MOLDADA IN LOCO EM CONCRETO PARA JANELAS COM MAIS DE 1,5 M DE VÃO. AF_03/2016</t>
  </si>
  <si>
    <t xml:space="preserve"> 6.1.3.3 </t>
  </si>
  <si>
    <t xml:space="preserve"> 93196 </t>
  </si>
  <si>
    <t>CONTRAVERGA MOLDADA IN LOCO EM CONCRETO PARA VÃOS DE ATÉ 1,5 M DE COMPRIMENTO. AF_03/2016</t>
  </si>
  <si>
    <t xml:space="preserve"> 6.1.3.4 </t>
  </si>
  <si>
    <t xml:space="preserve"> 93197 </t>
  </si>
  <si>
    <t>CONTRAVERGA MOLDADA IN LOCO EM CONCRETO PARA VÃOS DE MAIS DE 1,5 M DE COMPRIMENTO. AF_03/2016</t>
  </si>
  <si>
    <t xml:space="preserve"> 6.1.4 </t>
  </si>
  <si>
    <t>DIVISÓRIA DE VIDRO</t>
  </si>
  <si>
    <t xml:space="preserve"> 6.1.4.1 </t>
  </si>
  <si>
    <t xml:space="preserve"> 102235 </t>
  </si>
  <si>
    <t>DIVISÓRIA FIXA EM VIDRO TEMPERADO 10 MM, SEM ABERTURA. AF_01/2021</t>
  </si>
  <si>
    <t xml:space="preserve"> 6.2 </t>
  </si>
  <si>
    <t>1º PAVIMENTO</t>
  </si>
  <si>
    <t xml:space="preserve"> 6.2.1 </t>
  </si>
  <si>
    <t xml:space="preserve"> 6.2.1.1 </t>
  </si>
  <si>
    <t xml:space="preserve"> 6.2.1.2 </t>
  </si>
  <si>
    <t xml:space="preserve"> 6.2.2 </t>
  </si>
  <si>
    <t xml:space="preserve"> 6.2.2.1 </t>
  </si>
  <si>
    <t xml:space="preserve"> 6.2.2.2 </t>
  </si>
  <si>
    <t xml:space="preserve"> 6.2.2.3 </t>
  </si>
  <si>
    <t xml:space="preserve"> 6.2.3 </t>
  </si>
  <si>
    <t xml:space="preserve"> 6.2.3.1 </t>
  </si>
  <si>
    <t xml:space="preserve"> 6.2.3.2 </t>
  </si>
  <si>
    <t xml:space="preserve"> 6.2.3.3 </t>
  </si>
  <si>
    <t xml:space="preserve"> 6.2.3.4 </t>
  </si>
  <si>
    <t xml:space="preserve"> 6.2.4 </t>
  </si>
  <si>
    <t xml:space="preserve"> 6.2.4.1 </t>
  </si>
  <si>
    <t xml:space="preserve"> 6.3 </t>
  </si>
  <si>
    <t>2 º PAVIMENTO</t>
  </si>
  <si>
    <t xml:space="preserve"> 6.3.1 </t>
  </si>
  <si>
    <t xml:space="preserve"> 6.3.1.1 </t>
  </si>
  <si>
    <t xml:space="preserve"> 6.3.1.2 </t>
  </si>
  <si>
    <t xml:space="preserve"> 6.3.2 </t>
  </si>
  <si>
    <t xml:space="preserve"> 6.3.2.1 </t>
  </si>
  <si>
    <t xml:space="preserve"> 6.3.2.2 </t>
  </si>
  <si>
    <t xml:space="preserve"> 6.3.3 </t>
  </si>
  <si>
    <t xml:space="preserve"> 6.3.3.1 </t>
  </si>
  <si>
    <t xml:space="preserve"> 6.3.3.2 </t>
  </si>
  <si>
    <t xml:space="preserve"> 6.3.3.3 </t>
  </si>
  <si>
    <t xml:space="preserve"> 6.3.3.4 </t>
  </si>
  <si>
    <t xml:space="preserve"> 6.4 </t>
  </si>
  <si>
    <t>COBERTURA E ÁREA TÉCNICA</t>
  </si>
  <si>
    <t xml:space="preserve"> 6.4.1 </t>
  </si>
  <si>
    <t xml:space="preserve"> 6.4.1.1 </t>
  </si>
  <si>
    <t xml:space="preserve"> 6.4.2 </t>
  </si>
  <si>
    <t xml:space="preserve"> 6.4.2.1 </t>
  </si>
  <si>
    <t xml:space="preserve"> 7 </t>
  </si>
  <si>
    <t>ESQUADRIAS</t>
  </si>
  <si>
    <t xml:space="preserve"> 7.1 </t>
  </si>
  <si>
    <t xml:space="preserve"> 7.1.1 </t>
  </si>
  <si>
    <t>PORTAS</t>
  </si>
  <si>
    <t xml:space="preserve"> 7.1.1.1 </t>
  </si>
  <si>
    <t xml:space="preserve"> 91341 </t>
  </si>
  <si>
    <t>PORTA EM ALUMÍNIO DE ABRIR TIPO VENEZIANA COM GUARNIÇÃO, FIXAÇÃO COM PARAFUSOS - FORNECIMENTO E INSTALAÇÃO. AF_12/2019</t>
  </si>
  <si>
    <t xml:space="preserve"> 7.1.1.2 </t>
  </si>
  <si>
    <t xml:space="preserve"> 90830 </t>
  </si>
  <si>
    <t>FECHADURA DE EMBUTIR COM CILINDRO, EXTERNA, COMPLETA, ACABAMENTO PADRÃO MÉDIO, INCLUSO EXECUÇÃO DE FURO - FORNECIMENTO E INSTALAÇÃO. AF_12/2019</t>
  </si>
  <si>
    <t xml:space="preserve"> 7.1.1.3 </t>
  </si>
  <si>
    <t xml:space="preserve"> 90838 </t>
  </si>
  <si>
    <t>PORTA CORTA-FOGO 90X210X4CM - FORNECIMENTO E INSTALAÇÃO. AF_12/2019</t>
  </si>
  <si>
    <t xml:space="preserve"> 7.1.1.4 </t>
  </si>
  <si>
    <t xml:space="preserve"> 94589 </t>
  </si>
  <si>
    <t>CONTRAMARCO DE ALUMÍNIO, FIXAÇÃO COM ARGAMASSA - FORNECIMENTO E INSTALAÇÃO. AF_12/2019</t>
  </si>
  <si>
    <t xml:space="preserve"> 7.1.1.5 </t>
  </si>
  <si>
    <t xml:space="preserve"> 90797 </t>
  </si>
  <si>
    <t>KIT DE PORTA-PRONTA DE MADEIRA EM ACABAMENTO MELAMÍNICO BRANCO, FOLHA LEVE OU MÉDIA, E BATENTE METÁLICO, 90X210CM, FIXAÇÃO COM ARGAMASSA - FORNECIMENTO E INSTALAÇÃO. AF_12/2019</t>
  </si>
  <si>
    <t xml:space="preserve"> 7.1.1.6 </t>
  </si>
  <si>
    <t xml:space="preserve"> 90790 </t>
  </si>
  <si>
    <t>KIT DE PORTA-PRONTA DE MADEIRA EM ACABAMENTO MELAMÍNICO BRANCO, FOLHA LEVE OU MÉDIA, 80X210CM, EXCLUSIVE FECHADURA, FIXAÇÃO COM PREENCHIMENTO PARCIAL DE ESPUMA EXPANSIVA - FORNECIMENTO E INSTALAÇÃO. AF_12/2019</t>
  </si>
  <si>
    <t xml:space="preserve"> 7.1.1.7 </t>
  </si>
  <si>
    <t xml:space="preserve"> 100702 </t>
  </si>
  <si>
    <t>PORTA DE CORRER DE ALUMÍNIO, COM DUAS FOLHAS PARA VIDRO, INCLUSO VIDRO LISO INCOLOR, FECHADURA E PUXADOR, SEM ALIZAR. AF_12/2019</t>
  </si>
  <si>
    <t xml:space="preserve"> 7.1.1.8 </t>
  </si>
  <si>
    <t xml:space="preserve"> 100698 </t>
  </si>
  <si>
    <t>RECOLOCAÇÃO DE FOLHAS DE PORTA DE MADEIRA LEVE OU MÉDIA DE 90CM DE LARGURA, CONSIDERANDO REAPROVEITAMENTO DO MATERIAL. AF_12/2019</t>
  </si>
  <si>
    <t xml:space="preserve"> 7.1.1.9 </t>
  </si>
  <si>
    <t xml:space="preserve"> 1027 </t>
  </si>
  <si>
    <t>PORTA AUTOMÁTICA DE CORRER DE VIDRO COM 4 FOLHAS,  SENDO DUAS FOLHAS MÓVEIS, INCLUSO VIDRO LISO INCOLOR, FECHADURA E PUXADOR, SEM ALIZAR.</t>
  </si>
  <si>
    <t xml:space="preserve"> 7.1.1.10 </t>
  </si>
  <si>
    <t xml:space="preserve"> 10106 </t>
  </si>
  <si>
    <t>KIT DE AUTOMATIZAÇÃO PARA PORTA DE VIDRO DESLIZANTE</t>
  </si>
  <si>
    <t xml:space="preserve"> 7.1.1.11 </t>
  </si>
  <si>
    <t xml:space="preserve"> DEINFRA 40142 </t>
  </si>
  <si>
    <t>Porta de Vidro Temperado 10mm Liso c/ Ferragens Colocado</t>
  </si>
  <si>
    <t xml:space="preserve"> 7.1.2 </t>
  </si>
  <si>
    <t>JANELAS</t>
  </si>
  <si>
    <t xml:space="preserve"> 7.1.2.1 </t>
  </si>
  <si>
    <t xml:space="preserve"> 94569 </t>
  </si>
  <si>
    <t>JANELA DE ALUMÍNIO TIPO MAXIM-AR, COM VIDROS, BATENTE E FERRAGENS. EXCLUSIVE ALIZAR, ACABAMENTO E CONTRAMARCO. FORNECIMENTO E INSTALAÇÃO. AF_12/2019</t>
  </si>
  <si>
    <t xml:space="preserve"> 7.1.2.2 </t>
  </si>
  <si>
    <t xml:space="preserve"> 1025 </t>
  </si>
  <si>
    <t>JANELA FIXA COM VIDRO DE SEGURANÇA E BANDEIRA VENEZIANA FIXA DE VENTILAÇÃO PERMANENTE 120 x150 cm</t>
  </si>
  <si>
    <t xml:space="preserve"> 7.1.2.3 </t>
  </si>
  <si>
    <t xml:space="preserve"> 7.1.2.4 </t>
  </si>
  <si>
    <t xml:space="preserve"> 7.2 </t>
  </si>
  <si>
    <t xml:space="preserve"> 7.2.1 </t>
  </si>
  <si>
    <t xml:space="preserve"> 7.2.1.1 </t>
  </si>
  <si>
    <t xml:space="preserve"> 7.2.1.2 </t>
  </si>
  <si>
    <t xml:space="preserve"> 7.2.1.3 </t>
  </si>
  <si>
    <t xml:space="preserve"> 7.2.1.4 </t>
  </si>
  <si>
    <t xml:space="preserve"> 90795 </t>
  </si>
  <si>
    <t>KIT DE PORTA-PRONTA DE MADEIRA EM ACABAMENTO MELAMÍNICO BRANCO, FOLHA LEVE OU MÉDIA, E BATENTE METÁLICO, 70X210CM, FIXAÇÃO COM ARGAMASSA - FORNECIMENTO E INSTALAÇÃO. AF_12/2019</t>
  </si>
  <si>
    <t xml:space="preserve"> 7.2.1.5 </t>
  </si>
  <si>
    <t xml:space="preserve"> 7.2.2 </t>
  </si>
  <si>
    <t xml:space="preserve"> 7.2.2.1 </t>
  </si>
  <si>
    <t xml:space="preserve"> 7.2.2.2 </t>
  </si>
  <si>
    <t xml:space="preserve"> 7.2.2.3 </t>
  </si>
  <si>
    <t xml:space="preserve"> 7.3 </t>
  </si>
  <si>
    <t xml:space="preserve"> 7.3.1 </t>
  </si>
  <si>
    <t xml:space="preserve"> 7.3.1.1 </t>
  </si>
  <si>
    <t xml:space="preserve"> 7.3.1.2 </t>
  </si>
  <si>
    <t xml:space="preserve"> 90831 </t>
  </si>
  <si>
    <t>FECHADURA DE EMBUTIR PARA PORTA DE BANHEIRO, COMPLETA, ACABAMENTO PADRÃO MÉDIO, INCLUSO EXECUÇÃO DE FURO - FORNECIMENTO E INSTALAÇÃO. AF_12/2019</t>
  </si>
  <si>
    <t xml:space="preserve"> 7.3.1.3 </t>
  </si>
  <si>
    <t xml:space="preserve"> 7.3.1.4 </t>
  </si>
  <si>
    <t xml:space="preserve"> 7.3.1.5 </t>
  </si>
  <si>
    <t xml:space="preserve"> 7.3.1.6 </t>
  </si>
  <si>
    <t xml:space="preserve"> 1026 </t>
  </si>
  <si>
    <t>PORTA DE CORRER DE VIDRO COM 4 FOLHAS SEQUENCIAIS, INCLUSO VIDRO LISO INCOLOR, FECHADURA E PUXADOR, SEM ALIZAR.</t>
  </si>
  <si>
    <t xml:space="preserve"> 7.3.1.7 </t>
  </si>
  <si>
    <t xml:space="preserve"> 1041 </t>
  </si>
  <si>
    <t>PORTA DE MADEIRA 140X210 , SÓLIDA, COM GUARNIÇÃO, FERRAGENS E FECHADURA</t>
  </si>
  <si>
    <t xml:space="preserve"> 7.3.2 </t>
  </si>
  <si>
    <t xml:space="preserve"> 7.3.2.1 </t>
  </si>
  <si>
    <t xml:space="preserve"> 7.3.2.2 </t>
  </si>
  <si>
    <t xml:space="preserve"> 7.3.2.3 </t>
  </si>
  <si>
    <t xml:space="preserve"> 7.4 </t>
  </si>
  <si>
    <t xml:space="preserve"> 7.4.1 </t>
  </si>
  <si>
    <t xml:space="preserve"> 7.4.1.1 </t>
  </si>
  <si>
    <t xml:space="preserve"> DEINFRA 42700 </t>
  </si>
  <si>
    <t>Porta de ferro chapa lisa completa</t>
  </si>
  <si>
    <t xml:space="preserve"> 8 </t>
  </si>
  <si>
    <t>ELEVADOR</t>
  </si>
  <si>
    <t xml:space="preserve"> 8.1 </t>
  </si>
  <si>
    <t xml:space="preserve"> 10102 </t>
  </si>
  <si>
    <t>ELEVADOR PARA 8 PASSAGEIROS - 600 KG</t>
  </si>
  <si>
    <t xml:space="preserve"> 9 </t>
  </si>
  <si>
    <t>COBERTURAS</t>
  </si>
  <si>
    <t xml:space="preserve"> 9.1 </t>
  </si>
  <si>
    <t>ESTRUTURA DE COBERTURA</t>
  </si>
  <si>
    <t xml:space="preserve"> 9.1.1 </t>
  </si>
  <si>
    <t xml:space="preserve"> 92580 </t>
  </si>
  <si>
    <t>TRAMA DE AÇO COMPOSTA POR TERÇAS PARA TELHADOS DE ATÉ 2 ÁGUAS PARA TELHA ONDULADA DE FIBROCIMENTO, METÁLICA, PLÁSTICA OU TERMOACÚSTICA, INCLUSO TRANSPORTE VERTICAL. AF_07/2019</t>
  </si>
  <si>
    <t xml:space="preserve"> 9.1.2 </t>
  </si>
  <si>
    <t xml:space="preserve"> 92620 </t>
  </si>
  <si>
    <t>FABRICAÇÃO E INSTALAÇÃO DE TESOURA INTEIRA EM AÇO, VÃO DE 12 M, PARA TELHA ONDULADA DE FIBROCIMENTO, METÁLICA, PLÁSTICA OU TERMOACÚSTICA, INCLUSO IÇAMENTO. AF_12/2015</t>
  </si>
  <si>
    <t xml:space="preserve"> 9.1.3 </t>
  </si>
  <si>
    <t xml:space="preserve"> 92604 </t>
  </si>
  <si>
    <t>FABRICAÇÃO E INSTALAÇÃO DE TESOURA INTEIRA EM AÇO, VÃO DE 4 M, PARA TELHA ONDULADA DE FIBROCIMENTO, METÁLICA, PLÁSTICA OU TERMOACÚSTICA, INCLUSO IÇAMENTO. AF_12/2015</t>
  </si>
  <si>
    <t xml:space="preserve"> 9.2 </t>
  </si>
  <si>
    <t>TELHAMENTO</t>
  </si>
  <si>
    <t xml:space="preserve"> 9.2.1 </t>
  </si>
  <si>
    <t xml:space="preserve"> 1023 </t>
  </si>
  <si>
    <t>TELHAMENTO COM TELHA METÁLICA TERMOACÚSTICA E = 50 MM, FACE SUPERIOR TRAPEZOIDAL E FACE INFERIOR PLANA, COM ATÉ 2 ÁGUAS, INCLUSO IÇAMENTO. AF_07/2019</t>
  </si>
  <si>
    <t xml:space="preserve"> 9.2.2 </t>
  </si>
  <si>
    <t xml:space="preserve"> 94210 </t>
  </si>
  <si>
    <t>TELHAMENTO COM TELHA ONDULADA DE FIBROCIMENTO E = 6 MM, COM RECOBRIMENTO LATERAL DE 1 1/4 DE ONDA PARA TELHADO COM INCLINAÇÃO MÁXIMA DE 10°, COM ATÉ 2 ÁGUAS, INCLUSO IÇAMENTO. AF_07/2019</t>
  </si>
  <si>
    <t xml:space="preserve"> 9.3 </t>
  </si>
  <si>
    <t>PINGADEIRAS</t>
  </si>
  <si>
    <t xml:space="preserve"> 9.3.1 </t>
  </si>
  <si>
    <t xml:space="preserve"> 101979 </t>
  </si>
  <si>
    <t>CHAPIM (RUFO CAPA) EM AÇO GALVANIZADO, CORTE 33. AF_11/2020</t>
  </si>
  <si>
    <t xml:space="preserve"> 9.4 </t>
  </si>
  <si>
    <t>CALHA E RUFO</t>
  </si>
  <si>
    <t xml:space="preserve"> 9.4.1 </t>
  </si>
  <si>
    <t xml:space="preserve"> 94229 </t>
  </si>
  <si>
    <t>CALHA EM CHAPA DE AÇO GALVANIZADO NÚMERO 24, DESENVOLVIMENTO DE 100 CM, INCLUSO TRANSPORTE VERTICAL. AF_07/2019</t>
  </si>
  <si>
    <t xml:space="preserve"> 9.5 </t>
  </si>
  <si>
    <t>ESCADA MARINHEIRO</t>
  </si>
  <si>
    <t xml:space="preserve"> 9.5.1 </t>
  </si>
  <si>
    <t xml:space="preserve"> DEINFRA 42862 </t>
  </si>
  <si>
    <t>Escada tipo marinheiro</t>
  </si>
  <si>
    <t xml:space="preserve"> 10 </t>
  </si>
  <si>
    <t>REVESTIMENTOS INTERNOS E EXTERNOS</t>
  </si>
  <si>
    <t xml:space="preserve"> 10.1 </t>
  </si>
  <si>
    <t xml:space="preserve"> 10.1.1 </t>
  </si>
  <si>
    <t>PAREDES</t>
  </si>
  <si>
    <t xml:space="preserve"> 10.1.1.1 </t>
  </si>
  <si>
    <t xml:space="preserve"> 87775 </t>
  </si>
  <si>
    <t>EMBOÇO OU MASSA ÚNICA EM ARGAMASSA TRAÇO 1:2:8, PREPARO MECÂNICO COM BETONEIRA 400 L, APLICADA MANUALMENTE EM PANOS DE FACHADA COM PRESENÇA DE VÃOS, ESPESSURA DE 25 MM. AF_08/2022</t>
  </si>
  <si>
    <t xml:space="preserve"> 10.1.1.2 </t>
  </si>
  <si>
    <t xml:space="preserve"> 87905 </t>
  </si>
  <si>
    <t>CHAPISCO APLICADO EM ALVENARIA (COM PRESENÇA DE VÃOS) E ESTRUTURAS DE CONCRETO DE FACHADA, COM COLHER DE PEDREIRO.  ARGAMASSA TRAÇO 1:3 COM PREPARO EM BETONEIRA 400L. AF_06/2014</t>
  </si>
  <si>
    <t xml:space="preserve"> 10.1.1.3 </t>
  </si>
  <si>
    <t>AZULEJO</t>
  </si>
  <si>
    <t xml:space="preserve"> 10.1.1.3.1 </t>
  </si>
  <si>
    <t xml:space="preserve"> 87269 </t>
  </si>
  <si>
    <t>REVESTIMENTO CERÂMICO PARA PAREDES INTERNAS COM PLACAS TIPO ESMALTADA EXTRA DE DIMENSÕES 25X35 CM APLICADAS EM AMBIENTES DE ÁREA MAIOR QUE 5 M² NA ALTURA INTEIRA DAS PAREDES. AF_06/2014</t>
  </si>
  <si>
    <t xml:space="preserve"> 10.1.2 </t>
  </si>
  <si>
    <t>CERÂMICA</t>
  </si>
  <si>
    <t xml:space="preserve"> 10.1.2.1 </t>
  </si>
  <si>
    <t xml:space="preserve"> 87263 </t>
  </si>
  <si>
    <t>REVESTIMENTO CERÂMICO PARA PISO COM PLACAS TIPO PORCELANATO DE DIMENSÕES 60X60 CM APLICADA EM AMBIENTES DE ÁREA MAIOR QUE 10 M². AF_06/2014</t>
  </si>
  <si>
    <t xml:space="preserve"> 10.1.2.2 </t>
  </si>
  <si>
    <t xml:space="preserve"> 87262 </t>
  </si>
  <si>
    <t>REVESTIMENTO CERÂMICO PARA PISO COM PLACAS TIPO PORCELANATO DE DIMENSÕES 60X60 CM APLICADA EM AMBIENTES DE ÁREA ENTRE 5 M² E 10 M². AF_06/2014</t>
  </si>
  <si>
    <t xml:space="preserve"> 10.1.2.3 </t>
  </si>
  <si>
    <t xml:space="preserve"> 87261 </t>
  </si>
  <si>
    <t>REVESTIMENTO CERÂMICO PARA PISO COM PLACAS TIPO PORCELANATO DE DIMENSÕES 60X60 CM APLICADA EM AMBIENTES DE ÁREA MENOR QUE 5 M². AF_06/2014</t>
  </si>
  <si>
    <t xml:space="preserve"> 10.2 </t>
  </si>
  <si>
    <t xml:space="preserve"> 10.2.1 </t>
  </si>
  <si>
    <t xml:space="preserve"> 10.2.1.1 </t>
  </si>
  <si>
    <t xml:space="preserve"> 10.2.1.2 </t>
  </si>
  <si>
    <t xml:space="preserve"> 10.2.2 </t>
  </si>
  <si>
    <t xml:space="preserve"> 10.2.2.1 </t>
  </si>
  <si>
    <t xml:space="preserve"> 10.2.3 </t>
  </si>
  <si>
    <t xml:space="preserve"> 10.2.3.1 </t>
  </si>
  <si>
    <t xml:space="preserve"> 10.2.3.2 </t>
  </si>
  <si>
    <t xml:space="preserve"> 10.2.3.3 </t>
  </si>
  <si>
    <t xml:space="preserve"> 10.3 </t>
  </si>
  <si>
    <t>2º PAVIMENTO</t>
  </si>
  <si>
    <t xml:space="preserve"> 10.3.1 </t>
  </si>
  <si>
    <t xml:space="preserve"> 10.3.1.1 </t>
  </si>
  <si>
    <t xml:space="preserve"> 10.3.1.2 </t>
  </si>
  <si>
    <t xml:space="preserve"> 10.3.2 </t>
  </si>
  <si>
    <t xml:space="preserve"> 10.3.2.1 </t>
  </si>
  <si>
    <t xml:space="preserve"> 10.3.3 </t>
  </si>
  <si>
    <t xml:space="preserve"> 10.3.3.1 </t>
  </si>
  <si>
    <t xml:space="preserve"> 10.3.3.2 </t>
  </si>
  <si>
    <t xml:space="preserve"> 10.3.3.3 </t>
  </si>
  <si>
    <t xml:space="preserve"> 10.4 </t>
  </si>
  <si>
    <t xml:space="preserve"> 10.4.1 </t>
  </si>
  <si>
    <t xml:space="preserve"> 10.5 </t>
  </si>
  <si>
    <t>ÁREA TÉCNICA E PLATIBANDA</t>
  </si>
  <si>
    <t xml:space="preserve"> 10.5.1 </t>
  </si>
  <si>
    <t xml:space="preserve"> 10.5.1.1 </t>
  </si>
  <si>
    <t xml:space="preserve"> 10.5.1.2 </t>
  </si>
  <si>
    <t xml:space="preserve"> 11 </t>
  </si>
  <si>
    <t>FORROS</t>
  </si>
  <si>
    <t xml:space="preserve"> 11.1 </t>
  </si>
  <si>
    <t>FORRO DE FIBRA MINERAL EM PLACAS DE 625 X 625 MM, E = 15 MM, BORDA RETA, COM PINTURA ANTIMOFO, APOIADO EM PERFIL DE ACO GALVANIZADO COM 24 MM DE BASE - INSTALADO</t>
  </si>
  <si>
    <t xml:space="preserve"> 12 </t>
  </si>
  <si>
    <t>ACABAMENTOS DA FACHADA</t>
  </si>
  <si>
    <t xml:space="preserve"> 12.1 </t>
  </si>
  <si>
    <t xml:space="preserve"> 1030 </t>
  </si>
  <si>
    <t>LETREIRO CREA-SC EM AÇO INOX</t>
  </si>
  <si>
    <t xml:space="preserve"> 12.2 </t>
  </si>
  <si>
    <t xml:space="preserve"> 102177 </t>
  </si>
  <si>
    <t>INSTALAÇÃO DE VIDRO LAMINADO, E = 12 MM (4+4+4), ENCAIXADO EM PERFIL U. AF_01/2021_PS</t>
  </si>
  <si>
    <t xml:space="preserve"> 12.3 </t>
  </si>
  <si>
    <t xml:space="preserve"> 87834 </t>
  </si>
  <si>
    <t>REVESTIMENTO DECORATIVO MONOCAMADA APLICADO MANUALMENTE EM PANOS CEGOS DA FACHADA DE UM EDIFÍCIO DE ESTRUTURA CONVENCIONAL, COM ACABAMENTO RASPADO. AF_06/2014</t>
  </si>
  <si>
    <t xml:space="preserve"> 12.4 </t>
  </si>
  <si>
    <t xml:space="preserve"> 102489 </t>
  </si>
  <si>
    <t>PINTURA HIDROFUGANTE COM SILICONE, APLICAÇÃO MANUAL, 2 DEMÃOS. AF_05/2021</t>
  </si>
  <si>
    <t xml:space="preserve"> 13 </t>
  </si>
  <si>
    <t>PINTURA</t>
  </si>
  <si>
    <t xml:space="preserve"> 13.1 </t>
  </si>
  <si>
    <t xml:space="preserve"> 88489 </t>
  </si>
  <si>
    <t>APLICAÇÃO MANUAL DE PINTURA COM TINTA LÁTEX ACRÍLICA EM PAREDES, DUAS DEMÃOS. AF_06/2014</t>
  </si>
  <si>
    <t xml:space="preserve"> 13.2 </t>
  </si>
  <si>
    <t xml:space="preserve"> 14 </t>
  </si>
  <si>
    <t>PISOS</t>
  </si>
  <si>
    <t xml:space="preserve"> 14.1 </t>
  </si>
  <si>
    <t xml:space="preserve"> 87644 </t>
  </si>
  <si>
    <t>CONTRAPISO EM ARGAMASSA PRONTA, PREPARO MANUAL, APLICADO EM ÁREAS SECAS SOBRE LAJE, ADERIDO, ACABAMENTO NÃO REFORÇADO, ESPESSURA 4CM. AF_07/2021</t>
  </si>
  <si>
    <t xml:space="preserve"> 14.2 </t>
  </si>
  <si>
    <t xml:space="preserve"> 87769 </t>
  </si>
  <si>
    <t>CONTRAPISO EM ARGAMASSA PRONTA, PREPARO MANUAL, APLICADO EM ÁREAS MOLHADAS SOBRE IMPERMEABILIZAÇÃO, ACABAMENTO NÃO REFORÇADO, ESPESSURA 4CM. AF_07/2021</t>
  </si>
  <si>
    <t xml:space="preserve"> 14.3 </t>
  </si>
  <si>
    <t xml:space="preserve"> 92396 </t>
  </si>
  <si>
    <t>EXECUÇÃO DE PASSEIO EM PISO INTERTRAVADO, COM BLOCO RETANGULAR COR NATURAL DE 20 X 10 CM, ESPESSURA 6 CM. AF_10/2022</t>
  </si>
  <si>
    <t xml:space="preserve"> 14.4 </t>
  </si>
  <si>
    <t xml:space="preserve"> 101094 </t>
  </si>
  <si>
    <t>PISO PODOTÁTIL DE ALERTA OU DIRECIONAL, DE BORRACHA, ASSENTADO SOBRE ARGAMASSA. AF_05/2020</t>
  </si>
  <si>
    <t xml:space="preserve"> 15 </t>
  </si>
  <si>
    <t>ACABAMENTOS</t>
  </si>
  <si>
    <t xml:space="preserve"> 15.1 </t>
  </si>
  <si>
    <t xml:space="preserve"> 1031 </t>
  </si>
  <si>
    <t>RODAPÉ EM PVC, ALTURA 10 CM.</t>
  </si>
  <si>
    <t xml:space="preserve"> 15.2 </t>
  </si>
  <si>
    <t xml:space="preserve"> 98575 </t>
  </si>
  <si>
    <t>TRATAMENTO DE JUNTA DE DILATAÇÃO, COM TARUGO DE POLIETILENO E SELANTE PU, INCLUSO PREENCHIMENTO COM ESPUMA EXPANSIVA PU. AF_06/2018</t>
  </si>
  <si>
    <t xml:space="preserve"> 16 </t>
  </si>
  <si>
    <t>INSTALAÇÕES ELÉTRICAS E LÓGICA</t>
  </si>
  <si>
    <t xml:space="preserve"> 16.1 </t>
  </si>
  <si>
    <t>ENTRADA DE ENERGIA</t>
  </si>
  <si>
    <t xml:space="preserve"> 16.1.1 </t>
  </si>
  <si>
    <t xml:space="preserve"> 101536 </t>
  </si>
  <si>
    <t>ENTRADA DE ENERGIA ELÉTRICA, SUBTERRÂNEA, TRIFÁSICA, COM CAIXA DE EMBUTIR, CABO DE 35 MM2 E DISJUNTOR DIN 50A (NÃO INCLUSA MURETA DE ALVENARIA). AF_07/2020_PS</t>
  </si>
  <si>
    <t xml:space="preserve"> 16.2 </t>
  </si>
  <si>
    <t>ELETRODUTOS E CANALETAS</t>
  </si>
  <si>
    <t xml:space="preserve"> 16.2.1 </t>
  </si>
  <si>
    <t xml:space="preserve"> 91834 </t>
  </si>
  <si>
    <t>ELETRODUTO FLEXÍVEL CORRUGADO, PVC, DN 25 MM (3/4"), PARA CIRCUITOS TERMINAIS, INSTALADO EM FORRO - FORNECIMENTO E INSTALAÇÃO. AF_12/2015</t>
  </si>
  <si>
    <t xml:space="preserve"> 16.2.2 </t>
  </si>
  <si>
    <t xml:space="preserve"> 91836 </t>
  </si>
  <si>
    <t>ELETRODUTO FLEXÍVEL CORRUGADO, PVC, DN 32 MM (1"), PARA CIRCUITOS TERMINAIS, INSTALADO EM FORRO - FORNECIMENTO E INSTALAÇÃO. AF_12/2015</t>
  </si>
  <si>
    <t xml:space="preserve"> 16.2.3 </t>
  </si>
  <si>
    <t xml:space="preserve"> 97668 </t>
  </si>
  <si>
    <t>ELETRODUTO FLEXÍVEL CORRUGADO, PEAD, DN 63 (2"), PARA REDE ENTERRADA DE DISTRIBUIÇÃO DE ENERGIA ELÉTRICA - FORNECIMENTO E INSTALAÇÃO. AF_12/2021</t>
  </si>
  <si>
    <t xml:space="preserve"> 16.2.4 </t>
  </si>
  <si>
    <t xml:space="preserve"> 93009 </t>
  </si>
  <si>
    <t>ELETRODUTO RÍGIDO ROSCÁVEL, PVC, DN 60 MM (2"), PARA REDE ENTERRADA DE DISTRIBUIÇÃO DE ENERGIA ELÉTRICA - FORNECIMENTO E INSTALAÇÃO. AF_12/2021</t>
  </si>
  <si>
    <t xml:space="preserve"> 16.2.5 </t>
  </si>
  <si>
    <t xml:space="preserve"> 91867 </t>
  </si>
  <si>
    <t>ELETRODUTO RÍGIDO ROSCÁVEL, PVC, DN 25 MM (3/4"), PARA CIRCUITOS TERMINAIS, INSTALADO EM LAJE - FORNECIMENTO E INSTALAÇÃO. AF_12/2015</t>
  </si>
  <si>
    <t xml:space="preserve"> 16.2.6 </t>
  </si>
  <si>
    <t xml:space="preserve"> 93020 </t>
  </si>
  <si>
    <t>CURVA 90 GRAUS PARA ELETRODUTO, PVC, ROSCÁVEL, DN 60 MM (2"), PARA REDE ENTERRADA DE DISTRIBUIÇÃO DE ENERGIA ELÉTRICA - FORNECIMENTO E INSTALAÇÃO. AF_12/2021</t>
  </si>
  <si>
    <t xml:space="preserve"> 16.2.7 </t>
  </si>
  <si>
    <t xml:space="preserve"> 91864 </t>
  </si>
  <si>
    <t>ELETRODUTO RÍGIDO ROSCÁVEL, PVC, DN 32 MM (1"), PARA CIRCUITOS TERMINAIS, INSTALADO EM FORRO - FORNECIMENTO E INSTALAÇÃO. AF_12/2015</t>
  </si>
  <si>
    <t xml:space="preserve"> 16.2.8 </t>
  </si>
  <si>
    <t xml:space="preserve"> 91865 </t>
  </si>
  <si>
    <t>ELETRODUTO RÍGIDO ROSCÁVEL, PVC, DN 40 MM (1 1/4"), PARA CIRCUITOS TERMINAIS, INSTALADO EM FORRO - FORNECIMENTO E INSTALAÇÃO. AF_12/2015</t>
  </si>
  <si>
    <t xml:space="preserve"> 16.2.9 </t>
  </si>
  <si>
    <t xml:space="preserve"> 91870 </t>
  </si>
  <si>
    <t>ELETRODUTO RÍGIDO ROSCÁVEL, PVC, DN 20 MM (1/2"), PARA CIRCUITOS TERMINAIS, INSTALADO EM PAREDE - FORNECIMENTO E INSTALAÇÃO. AF_12/2015</t>
  </si>
  <si>
    <t xml:space="preserve"> 16.2.10 </t>
  </si>
  <si>
    <t xml:space="preserve"> 1040 </t>
  </si>
  <si>
    <t>ADAPTADOR EM TERMOPLASTICO PARA CANALETA 25MM 3X1" PLANA</t>
  </si>
  <si>
    <t xml:space="preserve"> 16.2.11 </t>
  </si>
  <si>
    <t xml:space="preserve"> 1034 </t>
  </si>
  <si>
    <t>ARREMATE DE TAMPA PARA SISTEMA 'X'</t>
  </si>
  <si>
    <t xml:space="preserve"> 16.2.12 </t>
  </si>
  <si>
    <t xml:space="preserve"> 1039 </t>
  </si>
  <si>
    <t>CANALETA COM TAMPA SEPARADA PARA SISTEMA</t>
  </si>
  <si>
    <t xml:space="preserve"> 16.2.13 </t>
  </si>
  <si>
    <t xml:space="preserve"> 1042 </t>
  </si>
  <si>
    <t>CURVA PLUS HORIZONTAL 90° R30 25MM SISTEMA</t>
  </si>
  <si>
    <t xml:space="preserve"> 16.2.14 </t>
  </si>
  <si>
    <t xml:space="preserve"> 1037 </t>
  </si>
  <si>
    <t>CURVA PLANA LISA PLUS VERTICAL INTERNA PARA SISTEMA</t>
  </si>
  <si>
    <t xml:space="preserve"> 16.2.15 </t>
  </si>
  <si>
    <t xml:space="preserve"> 1043 </t>
  </si>
  <si>
    <t>CURVA PLANA LISA PLUS VERTICAL EXTERNA PARA SISTEMA 'X'</t>
  </si>
  <si>
    <t xml:space="preserve"> 16.2.16 </t>
  </si>
  <si>
    <t xml:space="preserve"> 1045 </t>
  </si>
  <si>
    <t>CURVA STANDART HORIZONTAL 90° 25MM SISTEMA 'X'</t>
  </si>
  <si>
    <t xml:space="preserve"> 16.2.17 </t>
  </si>
  <si>
    <t xml:space="preserve"> 1044 </t>
  </si>
  <si>
    <t>CURVA STANDART VERTICAL 90° 25MM SISTEMA</t>
  </si>
  <si>
    <t xml:space="preserve"> 16.2.18 </t>
  </si>
  <si>
    <t xml:space="preserve"> 1036 </t>
  </si>
  <si>
    <t>TAMPA TERMINAL PARA CANALETA SISTEMA</t>
  </si>
  <si>
    <t xml:space="preserve"> 16.2.19 </t>
  </si>
  <si>
    <t xml:space="preserve"> DEINFRA 40113 </t>
  </si>
  <si>
    <t>Eletrocalha Perfurada Chapa 14- GE 300X50mm c/ Tampa</t>
  </si>
  <si>
    <t xml:space="preserve"> 16.2.20 </t>
  </si>
  <si>
    <t xml:space="preserve"> DEINFRA 40121 </t>
  </si>
  <si>
    <t>Eletrocalha Perfurada Chapa 14- GE 200X50mm c/ Tampa</t>
  </si>
  <si>
    <t xml:space="preserve"> 16.2.21 </t>
  </si>
  <si>
    <t xml:space="preserve"> 1046 </t>
  </si>
  <si>
    <t>TÊ HORIZONTAL 90º 75X75MM PARA ELETROCALHA</t>
  </si>
  <si>
    <t xml:space="preserve"> 16.2.22 </t>
  </si>
  <si>
    <t xml:space="preserve"> 1047 </t>
  </si>
  <si>
    <t>SAIDA HORIZONTAL PARA ELETRODUTOS</t>
  </si>
  <si>
    <t xml:space="preserve"> 16.2.23 </t>
  </si>
  <si>
    <t xml:space="preserve"> 1063 </t>
  </si>
  <si>
    <t>CAIXA DE DERIVAÇÃO "X"</t>
  </si>
  <si>
    <t xml:space="preserve"> 16.3 </t>
  </si>
  <si>
    <t>QUADROS E CAIXAS</t>
  </si>
  <si>
    <t xml:space="preserve"> 16.3.1 </t>
  </si>
  <si>
    <t xml:space="preserve"> 101879 </t>
  </si>
  <si>
    <t>QUADRO DE DISTRIBUIÇÃO DE ENERGIA EM CHAPA DE AÇO GALVANIZADO, DE EMBUTIR, COM BARRAMENTO TRIFÁSICO, PARA 24 DISJUNTORES DIN 100A - FORNECIMENTO E INSTALAÇÃO. AF_10/2020</t>
  </si>
  <si>
    <t xml:space="preserve"> 16.3.2 </t>
  </si>
  <si>
    <t xml:space="preserve"> 101881 </t>
  </si>
  <si>
    <t>QUADRO DE DISTRIBUIÇÃO DE ENERGIA EM CHAPA DE AÇO GALVANIZADO, DE EMBUTIR, COM BARRAMENTO TRIFÁSICO, PARA 40 DISJUNTORES DIN 100A - FORNECIMENTO E INSTALAÇÃO. AF_10/2020</t>
  </si>
  <si>
    <t xml:space="preserve"> 16.3.3 </t>
  </si>
  <si>
    <t xml:space="preserve"> 95780 </t>
  </si>
  <si>
    <t>CONDULETE DE ALUMÍNIO, TIPO B, PARA ELETRODUTO DE AÇO GALVANIZADO DN 25 MM (1''), APARENTE - FORNECIMENTO E INSTALAÇÃO. AF_10/2022</t>
  </si>
  <si>
    <t xml:space="preserve"> 16.3.4 </t>
  </si>
  <si>
    <t xml:space="preserve"> 95781 </t>
  </si>
  <si>
    <t>CONDULETE DE ALUMÍNIO, TIPO C, PARA ELETRODUTO DE AÇO GALVANIZADO DN 25 MM (1''), APARENTE - FORNECIMENTO E INSTALAÇÃO. AF_10/2022</t>
  </si>
  <si>
    <t xml:space="preserve"> 16.3.5 </t>
  </si>
  <si>
    <t xml:space="preserve"> 95782 </t>
  </si>
  <si>
    <t>CONDULETE DE ALUMÍNIO, TIPO E, ELETRODUTO DE AÇO GALVANIZADO DN 25 MM (1''), APARENTE - FORNECIMENTO E INSTALAÇÃO. AF_10/2022</t>
  </si>
  <si>
    <t xml:space="preserve"> 16.3.6 </t>
  </si>
  <si>
    <t xml:space="preserve"> 95789 </t>
  </si>
  <si>
    <t>CONDULETE DE ALUMÍNIO, TIPO LR, PARA ELETRODUTO DE AÇO GALVANIZADO DN 25 MM (1''), APARENTE - FORNECIMENTO E INSTALAÇÃO. AF_10/2022</t>
  </si>
  <si>
    <t xml:space="preserve"> 16.3.7 </t>
  </si>
  <si>
    <t xml:space="preserve"> 95802 </t>
  </si>
  <si>
    <t>CONDULETE DE ALUMÍNIO, TIPO X, PARA ELETRODUTO DE AÇO GALVANIZADO DN 25 MM (1''), APARENTE - FORNECIMENTO E INSTALAÇÃO. AF_10/2022</t>
  </si>
  <si>
    <t xml:space="preserve"> 16.3.8 </t>
  </si>
  <si>
    <t xml:space="preserve"> 95809 </t>
  </si>
  <si>
    <t>CONDULETE DE PVC, TIPO LL, PARA ELETRODUTO DE PVC SOLDÁVEL DN 32 MM (1''), APARENTE - FORNECIMENTO E INSTALAÇÃO. AF_10/2022</t>
  </si>
  <si>
    <t xml:space="preserve"> 16.3.9 </t>
  </si>
  <si>
    <t xml:space="preserve"> 104405 </t>
  </si>
  <si>
    <t>CONDULETE DE PVC, TIPO T, PARA ELETRODUTO DE PVC SOLDÁVEL DN 32 MM (1''), APARENTE - FORNECIMENTO E INSTALAÇÃO. AF_10/2022</t>
  </si>
  <si>
    <t xml:space="preserve"> 16.3.10 </t>
  </si>
  <si>
    <t xml:space="preserve"> 95814 </t>
  </si>
  <si>
    <t>CONDULETE DE PVC, TIPO TB, PARA ELETRODUTO DE PVC SOLDÁVEL DN 25 MM (3/4''), APARENTE - FORNECIMENTO E INSTALAÇÃO. AF_10/2022</t>
  </si>
  <si>
    <t xml:space="preserve"> 16.3.11 </t>
  </si>
  <si>
    <t xml:space="preserve"> 95812 </t>
  </si>
  <si>
    <t>CONDULETE DE PVC, TIPO LB, PARA ELETRODUTO DE PVC SOLDÁVEL DN 32 MM (1''), APARENTE - FORNECIMENTO E INSTALAÇÃO. AF_10/2022</t>
  </si>
  <si>
    <t xml:space="preserve"> 16.4 </t>
  </si>
  <si>
    <t>FIOS E CABOS</t>
  </si>
  <si>
    <t xml:space="preserve"> 16.4.1 </t>
  </si>
  <si>
    <t xml:space="preserve"> 92982 </t>
  </si>
  <si>
    <t>CABO DE COBRE FLEXÍVEL ISOLADO, 16 MM², ANTI-CHAMA 0,6/1,0 KV, PARA DISTRIBUIÇÃO - FORNECIMENTO E INSTALAÇÃO. AF_12/2015</t>
  </si>
  <si>
    <t xml:space="preserve"> 16.4.2 </t>
  </si>
  <si>
    <t xml:space="preserve"> 101563 </t>
  </si>
  <si>
    <t>CABO DE COBRE FLEXÍVEL ISOLADO, 35 MM², 0,6/1,0 KV, PARA REDE AÉREA DE DISTRIBUIÇÃO DE ENERGIA ELÉTRICA DE BAIXA TENSÃO - FORNECIMENTO E INSTALAÇÃO. AF_07/2020</t>
  </si>
  <si>
    <t xml:space="preserve"> 16.4.3 </t>
  </si>
  <si>
    <t xml:space="preserve"> 91932 </t>
  </si>
  <si>
    <t>CABO DE COBRE FLEXÍVEL ISOLADO, 10 MM², ANTI-CHAMA 450/750 V, PARA CIRCUITOS TERMINAIS - FORNECIMENTO E INSTALAÇÃO. AF_12/2015</t>
  </si>
  <si>
    <t xml:space="preserve"> 16.4.4 </t>
  </si>
  <si>
    <t xml:space="preserve"> 91926 </t>
  </si>
  <si>
    <t>CABO DE COBRE FLEXÍVEL ISOLADO, 2,5 MM², ANTI-CHAMA 450/750 V, PARA CIRCUITOS TERMINAIS - FORNECIMENTO E INSTALAÇÃO. AF_12/2015</t>
  </si>
  <si>
    <t xml:space="preserve"> 16.4.5 </t>
  </si>
  <si>
    <t xml:space="preserve"> 91930 </t>
  </si>
  <si>
    <t>CABO DE COBRE FLEXÍVEL ISOLADO, 6 MM², ANTI-CHAMA 450/750 V, PARA CIRCUITOS TERMINAIS - FORNECIMENTO E INSTALAÇÃO. AF_12/2015</t>
  </si>
  <si>
    <t xml:space="preserve"> 16.5 </t>
  </si>
  <si>
    <t>DISJUNTORES</t>
  </si>
  <si>
    <t xml:space="preserve"> 16.5.1 </t>
  </si>
  <si>
    <t xml:space="preserve"> 101894 </t>
  </si>
  <si>
    <t>DISJUNTOR TRIPOLAR TIPO NEMA, CORRENTE NOMINAL DE 60 ATÉ 100A - FORNECIMENTO E INSTALAÇÃO. AF_10/2020</t>
  </si>
  <si>
    <t xml:space="preserve"> 16.5.2 </t>
  </si>
  <si>
    <t xml:space="preserve"> 93653 </t>
  </si>
  <si>
    <t>DISJUNTOR MONOPOLAR TIPO DIN, CORRENTE NOMINAL DE 10A - FORNECIMENTO E INSTALAÇÃO. AF_10/2020</t>
  </si>
  <si>
    <t xml:space="preserve"> 16.5.3 </t>
  </si>
  <si>
    <t xml:space="preserve"> 93662 </t>
  </si>
  <si>
    <t>DISJUNTOR BIPOLAR TIPO DIN, CORRENTE NOMINAL DE 20A - FORNECIMENTO E INSTALAÇÃO. AF_10/2020</t>
  </si>
  <si>
    <t xml:space="preserve"> 16.5.4 </t>
  </si>
  <si>
    <t xml:space="preserve"> 93664 </t>
  </si>
  <si>
    <t>DISJUNTOR BIPOLAR TIPO DIN, CORRENTE NOMINAL DE 32A - FORNECIMENTO E INSTALAÇÃO. AF_10/2020</t>
  </si>
  <si>
    <t xml:space="preserve"> 16.5.5 </t>
  </si>
  <si>
    <t xml:space="preserve"> 93673 </t>
  </si>
  <si>
    <t>DISJUNTOR TRIPOLAR TIPO DIN, CORRENTE NOMINAL DE 50A - FORNECIMENTO E INSTALAÇÃO. AF_10/2020</t>
  </si>
  <si>
    <t xml:space="preserve"> 16.5.6 </t>
  </si>
  <si>
    <t xml:space="preserve"> 16.5.7 </t>
  </si>
  <si>
    <t>DISPOSITIVO DPS CLASSE II, 1 POLO, TENSAO MAXIMA DE 275 V, CORRENTE MAXIMA DE *20* KA (TIPO AC)</t>
  </si>
  <si>
    <t xml:space="preserve"> 16.6 </t>
  </si>
  <si>
    <t>INTERRUPTORES E TOMADAS</t>
  </si>
  <si>
    <t xml:space="preserve"> 16.6.1 </t>
  </si>
  <si>
    <t xml:space="preserve"> 91965 </t>
  </si>
  <si>
    <t>INTERRUPTOR SIMPLES (2 MÓDULOS) COM INTERRUPTOR PARALELO (1 MÓDULO), 10A/250V, INCLUINDO SUPORTE E PLACA - FORNECIMENTO E INSTALAÇÃO. AF_12/2015</t>
  </si>
  <si>
    <t xml:space="preserve"> 16.6.2 </t>
  </si>
  <si>
    <t xml:space="preserve"> 91955 </t>
  </si>
  <si>
    <t>INTERRUPTOR PARALELO (1 MÓDULO), 10A/250V, INCLUINDO SUPORTE E PLACA - FORNECIMENTO E INSTALAÇÃO. AF_12/2015</t>
  </si>
  <si>
    <t xml:space="preserve"> 16.6.3 </t>
  </si>
  <si>
    <t xml:space="preserve"> 91961 </t>
  </si>
  <si>
    <t>INTERRUPTOR PARALELO (2 MÓDULOS), 10A/250V, INCLUINDO SUPORTE E PLACA - FORNECIMENTO E INSTALAÇÃO. AF_12/2015</t>
  </si>
  <si>
    <t xml:space="preserve"> 16.6.4 </t>
  </si>
  <si>
    <t xml:space="preserve"> 91957 </t>
  </si>
  <si>
    <t>INTERRUPTOR SIMPLES (1 MÓDULO) COM INTERRUPTOR PARALELO (1 MÓDULO), 10A/250V, INCLUINDO SUPORTE E PLACA - FORNECIMENTO E INSTALAÇÃO. AF_12/2015</t>
  </si>
  <si>
    <t xml:space="preserve"> 16.6.5 </t>
  </si>
  <si>
    <t xml:space="preserve"> 91953 </t>
  </si>
  <si>
    <t>INTERRUPTOR SIMPLES (1 MÓDULO), 10A/250V, INCLUINDO SUPORTE E PLACA - FORNECIMENTO E INSTALAÇÃO. AF_12/2015</t>
  </si>
  <si>
    <t xml:space="preserve"> 16.6.6 </t>
  </si>
  <si>
    <t xml:space="preserve"> 91959 </t>
  </si>
  <si>
    <t>INTERRUPTOR SIMPLES (2 MÓDULOS), 10A/250V, INCLUINDO SUPORTE E PLACA - FORNECIMENTO E INSTALAÇÃO. AF_12/2015</t>
  </si>
  <si>
    <t xml:space="preserve"> 16.6.7 </t>
  </si>
  <si>
    <t xml:space="preserve"> 91969 </t>
  </si>
  <si>
    <t>INTERRUPTOR PARALELO (3 MÓDULOS), 10A/250V, INCLUINDO SUPORTE E PLACA - FORNECIMENTO E INSTALAÇÃO. AF_12/2015</t>
  </si>
  <si>
    <t xml:space="preserve"> 16.6.8 </t>
  </si>
  <si>
    <t xml:space="preserve"> 91967 </t>
  </si>
  <si>
    <t>INTERRUPTOR SIMPLES (3 MÓDULOS), 10A/250V, INCLUINDO SUPORTE E PLACA - FORNECIMENTO E INSTALAÇÃO. AF_12/2015</t>
  </si>
  <si>
    <t xml:space="preserve"> 16.6.9 </t>
  </si>
  <si>
    <t xml:space="preserve"> 92000 </t>
  </si>
  <si>
    <t>TOMADA BAIXA DE EMBUTIR (1 MÓDULO), 2P+T 10 A, INCLUINDO SUPORTE E PLACA - FORNECIMENTO E INSTALAÇÃO. AF_12/2015</t>
  </si>
  <si>
    <t xml:space="preserve"> 16.6.10 </t>
  </si>
  <si>
    <t xml:space="preserve"> 16.6.11 </t>
  </si>
  <si>
    <t xml:space="preserve"> 92027 </t>
  </si>
  <si>
    <t>INTERRUPTOR SIMPLES (2 MÓDULOS) COM 1 TOMADA DE EMBUTIR 2P+T 10 A,  INCLUINDO SUPORTE E PLACA - FORNECIMENTO E INSTALAÇÃO. AF_12/2015</t>
  </si>
  <si>
    <t xml:space="preserve"> 16.6.12 </t>
  </si>
  <si>
    <t xml:space="preserve"> 92006 </t>
  </si>
  <si>
    <t>TOMADA BAIXA DE EMBUTIR (2 MÓDULOS), 2P+T 10 A, SEM SUPORTE E SEM PLACA - FORNECIMENTO E INSTALAÇÃO. AF_12/2015</t>
  </si>
  <si>
    <t xml:space="preserve"> 16.6.13 </t>
  </si>
  <si>
    <t xml:space="preserve"> 91998 </t>
  </si>
  <si>
    <t>TOMADA BAIXA DE EMBUTIR (1 MÓDULO), 2P+T 10 A, SEM SUPORTE E SEM PLACA - FORNECIMENTO E INSTALAÇÃO. AF_12/2015</t>
  </si>
  <si>
    <t xml:space="preserve"> 16.6.14 </t>
  </si>
  <si>
    <t xml:space="preserve"> 92007 </t>
  </si>
  <si>
    <t>TOMADA BAIXA DE EMBUTIR (2 MÓDULOS), 2P+T 20 A, SEM SUPORTE E SEM PLACA - FORNECIMENTO E INSTALAÇÃO. AF_12/2015</t>
  </si>
  <si>
    <t xml:space="preserve"> 16.6.15 </t>
  </si>
  <si>
    <t xml:space="preserve"> 97595 </t>
  </si>
  <si>
    <t>SENSOR DE PRESENÇA COM FOTOCÉLULA, FIXAÇÃO EM PAREDE - FORNECIMENTO E INSTALAÇÃO. AF_02/2020</t>
  </si>
  <si>
    <t xml:space="preserve"> 16.7 </t>
  </si>
  <si>
    <t>LUMINÁRIAS</t>
  </si>
  <si>
    <t xml:space="preserve"> 16.7.1 </t>
  </si>
  <si>
    <t xml:space="preserve"> 16.7.2 </t>
  </si>
  <si>
    <t xml:space="preserve"> 1073 </t>
  </si>
  <si>
    <t>LUMINÁRIA TIPO PLAFON LED, EMBUTIR, 60X60 48W</t>
  </si>
  <si>
    <t xml:space="preserve"> 16.8 </t>
  </si>
  <si>
    <t>TELECOMUNICAÇÕES</t>
  </si>
  <si>
    <t xml:space="preserve"> 16.8.1 </t>
  </si>
  <si>
    <t xml:space="preserve"> 100562 </t>
  </si>
  <si>
    <t>QUADRO DE DISTRIBUICAO PARA TELEFONE N.4, 60X60X12CM EM CHAPA METALICA, DE EMBUTIR, SEM ACESSORIOS, PADRAO TELEBRAS, FORNECIMENTO E INSTALAÇÃO. AF_11/2019</t>
  </si>
  <si>
    <t xml:space="preserve"> 16.8.2 </t>
  </si>
  <si>
    <t xml:space="preserve"> 98299 </t>
  </si>
  <si>
    <t>CABO ELETRÔNICO CATEGORIA 6A, INSTALADO EM EDIFICAÇÃO INSTITUCIONAL - FORNECIMENTO E INSTALAÇÃO. AF_11/2019</t>
  </si>
  <si>
    <t xml:space="preserve"> 16.8.3 </t>
  </si>
  <si>
    <t xml:space="preserve"> 98308 </t>
  </si>
  <si>
    <t>TOMADA PARA TELEFONE RJ11 - FORNECIMENTO E INSTALAÇÃO. AF_11/2019</t>
  </si>
  <si>
    <t xml:space="preserve"> 16.8.4 </t>
  </si>
  <si>
    <t xml:space="preserve"> 98307 </t>
  </si>
  <si>
    <t>TOMADA DE REDE RJ45 - FORNECIMENTO E INSTALAÇÃO. AF_11/2019</t>
  </si>
  <si>
    <t xml:space="preserve"> 16.8.5 </t>
  </si>
  <si>
    <t xml:space="preserve"> 98304 </t>
  </si>
  <si>
    <t>PATCH PANEL 48 PORTAS, CATEGORIA 6 - FORNECIMENTO E INSTALAÇÃO. AF_11/2019</t>
  </si>
  <si>
    <t xml:space="preserve"> 16.8.6 </t>
  </si>
  <si>
    <t xml:space="preserve"> 98305 </t>
  </si>
  <si>
    <t>RACK FECHADO PARA SERVIDOR - FORNECIMENTO E INSTALAÇÃO. AF_11/2019</t>
  </si>
  <si>
    <t xml:space="preserve"> 16.8.7 </t>
  </si>
  <si>
    <t xml:space="preserve"> 141408 </t>
  </si>
  <si>
    <t>SWITCH GIGABIT 48 PORTAS COM CAPACIDADE DE 10/100/1000/MBPS</t>
  </si>
  <si>
    <t xml:space="preserve"> 16.8.8 </t>
  </si>
  <si>
    <t xml:space="preserve"> 141409 </t>
  </si>
  <si>
    <t>CABO FIBRA OPTICA OM3</t>
  </si>
  <si>
    <t xml:space="preserve"> 16.9 </t>
  </si>
  <si>
    <t>SPDA</t>
  </si>
  <si>
    <t xml:space="preserve"> 16.9.1 </t>
  </si>
  <si>
    <t xml:space="preserve"> 96989 </t>
  </si>
  <si>
    <t>CAPTOR TIPO FRANKLIN PARA SPDA - FORNECIMENTO E INSTALAÇÃO. AF_12/2017</t>
  </si>
  <si>
    <t xml:space="preserve"> 16.9.2 </t>
  </si>
  <si>
    <t xml:space="preserve"> 96986 </t>
  </si>
  <si>
    <t>HASTE DE ATERRAMENTO 3/4  PARA SPDA - FORNECIMENTO E INSTALAÇÃO. AF_12/2017</t>
  </si>
  <si>
    <t xml:space="preserve"> 16.9.3 </t>
  </si>
  <si>
    <t xml:space="preserve"> 141410 </t>
  </si>
  <si>
    <t>BARRA CHATA EM ALUMÍNIO - 7/8" x 1/8"</t>
  </si>
  <si>
    <t xml:space="preserve"> 16.9.4 </t>
  </si>
  <si>
    <t xml:space="preserve"> 91872 </t>
  </si>
  <si>
    <t>ELETRODUTO RÍGIDO ROSCÁVEL, PVC, DN 32 MM (1"), PARA CIRCUITOS TERMINAIS, INSTALADO EM PAREDE - FORNECIMENTO E INSTALAÇÃO. AF_12/2015</t>
  </si>
  <si>
    <t xml:space="preserve"> 16.9.5 </t>
  </si>
  <si>
    <t xml:space="preserve"> 96977 </t>
  </si>
  <si>
    <t>CORDOALHA DE COBRE NU 50 MM², ENTERRADA, SEM ISOLADOR - FORNECIMENTO E INSTALAÇÃO. AF_12/2017</t>
  </si>
  <si>
    <t xml:space="preserve"> 17 </t>
  </si>
  <si>
    <t>INSTALAÇÕES HIDROSSANITÁRIAS</t>
  </si>
  <si>
    <t xml:space="preserve"> 17.1 </t>
  </si>
  <si>
    <t>REDE DE ESGOTO - TUBOS E CONEXÕES DE PVC SÉRIE NORMAL</t>
  </si>
  <si>
    <t xml:space="preserve"> 17.1.1 </t>
  </si>
  <si>
    <t>CAIXAS</t>
  </si>
  <si>
    <t xml:space="preserve"> 17.1.1.1 </t>
  </si>
  <si>
    <t xml:space="preserve"> 98110 </t>
  </si>
  <si>
    <t>CAIXA DE GORDURA PEQUENA (CAPACIDADE: 19 L), CIRCULAR, EM PVC, DIÂMETRO INTERNO= 0,3 M. AF_12/2020</t>
  </si>
  <si>
    <t xml:space="preserve"> 17.1.1.2 </t>
  </si>
  <si>
    <t xml:space="preserve"> 89491 </t>
  </si>
  <si>
    <t>CAIXA SIFONADA, PVC, DN 150 X 185 X 75 MM, FORNECIDA E INSTALADA EM RAMAIS DE ENCAMINHAMENTO DE ÁGUA PLUVIAL. AF_06/2022</t>
  </si>
  <si>
    <t xml:space="preserve"> 17.1.1.3 </t>
  </si>
  <si>
    <t xml:space="preserve"> 89707 </t>
  </si>
  <si>
    <t>CAIXA SIFONADA, PVC, DN 100 X 100 X 50 MM, JUNTA ELÁSTICA, FORNECIDA E INSTALADA EM RAMAL DE DESCARGA OU EM RAMAL DE ESGOTO SANITÁRIO. AF_08/2022</t>
  </si>
  <si>
    <t xml:space="preserve"> 17.1.1.4 </t>
  </si>
  <si>
    <t xml:space="preserve"> 89707-1 </t>
  </si>
  <si>
    <t>CAIXA SIFONADA, PVC, DN 100 X 140 X 50 MM, GIRA FÁCIL , JUNTA ELÁSTICA, FORNECIDA E INSTALADA EM RAMAL DE DESCARGA OU EM RAMAL DE ESGOTO SANITÁRIO. AF_08/2022</t>
  </si>
  <si>
    <t xml:space="preserve"> 17.1.1.5 </t>
  </si>
  <si>
    <t>CAIXA ENTERRADA HIDRÁULICA RETANGULAR EM ALVENARIA COM TIJOLOS CERÂMICOS MACIÇOS, DIMENSÕES INTERNAS: 0,6X0,6X0,6 M PARA REDE DE DRENAGEM. AF_12/2020</t>
  </si>
  <si>
    <t xml:space="preserve"> 17.1.1.6 </t>
  </si>
  <si>
    <t xml:space="preserve"> 97902 </t>
  </si>
  <si>
    <t>CAIXA ENTERRADA HIDRÁULICA RETANGULAR EM ALVENARIA COM TIJOLOS CERÂMICOS MACIÇOS, DIMENSÕES INTERNAS: 0,6X0,6X0,6 M PARA REDE DE ESGOTO. AF_12/2020</t>
  </si>
  <si>
    <t xml:space="preserve"> 17.1.1.7 </t>
  </si>
  <si>
    <t xml:space="preserve"> 00011735 </t>
  </si>
  <si>
    <t>PROLONGAMENTO / PROLONGADOR PARA CAIXA SIFONADA, PVC, 100 MM X 200 MM (NBR 5688)</t>
  </si>
  <si>
    <t xml:space="preserve"> 17.1.1.8 </t>
  </si>
  <si>
    <t xml:space="preserve"> 00011737 </t>
  </si>
  <si>
    <t>PROLONGAMENTO / PROLONGADOR PARA CAIXA SIFONADA, PVC, 150 MM X 150 MM (NBR 5688)</t>
  </si>
  <si>
    <t xml:space="preserve"> 17.1.2 </t>
  </si>
  <si>
    <t>TUBOS</t>
  </si>
  <si>
    <t xml:space="preserve"> 17.1.2.1 </t>
  </si>
  <si>
    <t xml:space="preserve"> 89800 </t>
  </si>
  <si>
    <t>TUBO PVC, SERIE NORMAL, ESGOTO PREDIAL, DN 100 MM, FORNECIDO E INSTALADO EM PRUMADA DE ESGOTO SANITÁRIO OU VENTILAÇÃO. AF_08/2022</t>
  </si>
  <si>
    <t xml:space="preserve"> 17.1.2.2 </t>
  </si>
  <si>
    <t xml:space="preserve"> 89714 </t>
  </si>
  <si>
    <t>TUBO PVC, SERIE NORMAL, ESGOTO PREDIAL, DN 100 MM, FORNECIDO E INSTALADO EM RAMAL DE DESCARGA OU RAMAL DE ESGOTO SANITÁRIO. AF_08/2022</t>
  </si>
  <si>
    <t xml:space="preserve"> 17.1.2.3 </t>
  </si>
  <si>
    <t xml:space="preserve"> 89711 </t>
  </si>
  <si>
    <t>TUBO PVC, SERIE NORMAL, ESGOTO PREDIAL, DN 40 MM, FORNECIDO E INSTALADO EM RAMAL DE DESCARGA OU RAMAL DE ESGOTO SANITÁRIO. AF_08/2022</t>
  </si>
  <si>
    <t xml:space="preserve"> 17.1.2.4 </t>
  </si>
  <si>
    <t xml:space="preserve"> 89799 </t>
  </si>
  <si>
    <t>TUBO PVC, SERIE NORMAL, ESGOTO PREDIAL, DN 75 MM, FORNECIDO E INSTALADO EM PRUMADA DE ESGOTO SANITÁRIO OU VENTILAÇÃO. AF_08/2022</t>
  </si>
  <si>
    <t xml:space="preserve"> 17.1.2.5 </t>
  </si>
  <si>
    <t xml:space="preserve"> 89712 </t>
  </si>
  <si>
    <t>TUBO PVC, SERIE NORMAL, ESGOTO PREDIAL, DN 50 MM, FORNECIDO E INSTALADO EM RAMAL DE DESCARGA OU RAMAL DE ESGOTO SANITÁRIO. AF_08/2022</t>
  </si>
  <si>
    <t xml:space="preserve"> 17.1.2.6 </t>
  </si>
  <si>
    <t xml:space="preserve"> 89798 </t>
  </si>
  <si>
    <t>TUBO PVC, SERIE NORMAL, ESGOTO PREDIAL, DN 50 MM, FORNECIDO E INSTALADO EM PRUMADA DE ESGOTO SANITÁRIO OU VENTILAÇÃO. AF_08/2022</t>
  </si>
  <si>
    <t xml:space="preserve"> 17.1.3 </t>
  </si>
  <si>
    <t>CONEXÕES</t>
  </si>
  <si>
    <t xml:space="preserve"> 17.1.3.1 </t>
  </si>
  <si>
    <t xml:space="preserve"> 00006138 </t>
  </si>
  <si>
    <t>ANEL DE VEDACAO, PVC FLEXIVEL, 100 MM, PARA SAIDA DE BACIA / VASO SANITARIO</t>
  </si>
  <si>
    <t xml:space="preserve"> 17.1.3.2 </t>
  </si>
  <si>
    <t xml:space="preserve"> 104357 </t>
  </si>
  <si>
    <t>CAP, PVC, SÉRIE NORMAL, ESGOTO PREDIAL, DN 100 MM, JUNTA ELÁSTICA, FORNECIDO E INSTALADO EM SUBCOLETOR AÉREO DE ESGOTO SANITÁRIO. AF_08/2022</t>
  </si>
  <si>
    <t xml:space="preserve"> 17.1.3.3 </t>
  </si>
  <si>
    <t xml:space="preserve"> 89811 </t>
  </si>
  <si>
    <t>CURVA CURTA 90 GRAUS, PVC, SERIE NORMAL, ESGOTO PREDIAL, DN 100 MM, JUNTA ELÁSTICA, FORNECIDO E INSTALADO EM PRUMADA DE ESGOTO SANITÁRIO OU VENTILAÇÃO. AF_08/2022</t>
  </si>
  <si>
    <t xml:space="preserve"> 17.1.3.4 </t>
  </si>
  <si>
    <t xml:space="preserve"> 89812 </t>
  </si>
  <si>
    <t>CURVA LONGA 90 GRAUS, PVC, SERIE NORMAL, ESGOTO PREDIAL, DN 100 MM, JUNTA ELÁSTICA, FORNECIDO E INSTALADO EM PRUMADA DE ESGOTO SANITÁRIO OU VENTILAÇÃO. AF_08/2022</t>
  </si>
  <si>
    <t xml:space="preserve"> 17.1.3.5 </t>
  </si>
  <si>
    <t xml:space="preserve"> 89726 </t>
  </si>
  <si>
    <t>JOELHO 45 GRAUS, PVC, SERIE NORMAL, ESGOTO PREDIAL, DN 40 MM, JUNTA SOLDÁVEL, FORNECIDO E INSTALADO EM RAMAL DE DESCARGA OU RAMAL DE ESGOTO SANITÁRIO. AF_08/2022</t>
  </si>
  <si>
    <t xml:space="preserve"> 17.1.3.6 </t>
  </si>
  <si>
    <t xml:space="preserve"> 89732 </t>
  </si>
  <si>
    <t>JOELHO 45 GRAUS, PVC, SERIE NORMAL, ESGOTO PREDIAL, DN 50 MM, JUNTA ELÁSTICA, FORNECIDO E INSTALADO EM RAMAL DE DESCARGA OU RAMAL DE ESGOTO SANITÁRIO. AF_08/2022</t>
  </si>
  <si>
    <t xml:space="preserve"> 17.1.3.7 </t>
  </si>
  <si>
    <t xml:space="preserve"> 89746 </t>
  </si>
  <si>
    <t>JOELHO 45 GRAUS, PVC, SERIE NORMAL, ESGOTO PREDIAL, DN 100 MM, JUNTA ELÁSTICA, FORNECIDO E INSTALADO EM RAMAL DE DESCARGA OU RAMAL DE ESGOTO SANITÁRIO. AF_08/2022</t>
  </si>
  <si>
    <t xml:space="preserve"> 17.1.3.8 </t>
  </si>
  <si>
    <t xml:space="preserve"> 89724 </t>
  </si>
  <si>
    <t>JOELHO 90 GRAUS, PVC, SERIE NORMAL, ESGOTO PREDIAL, DN 40 MM, JUNTA SOLDÁVEL, FORNECIDO E INSTALADO EM RAMAL DE DESCARGA OU RAMAL DE ESGOTO SANITÁRIO. AF_08/2022</t>
  </si>
  <si>
    <t xml:space="preserve"> 17.1.3.9 </t>
  </si>
  <si>
    <t xml:space="preserve"> 89731 </t>
  </si>
  <si>
    <t>JOELHO 90 GRAUS, PVC, SERIE NORMAL, ESGOTO PREDIAL, DN 50 MM, JUNTA ELÁSTICA, FORNECIDO E INSTALADO EM RAMAL DE DESCARGA OU RAMAL DE ESGOTO SANITÁRIO. AF_08/2022</t>
  </si>
  <si>
    <t xml:space="preserve"> 17.1.3.10 </t>
  </si>
  <si>
    <t xml:space="preserve"> 89744 </t>
  </si>
  <si>
    <t>JOELHO 90 GRAUS, PVC, SERIE NORMAL, ESGOTO PREDIAL, DN 100 MM, JUNTA ELÁSTICA, FORNECIDO E INSTALADO EM RAMAL DE DESCARGA OU RAMAL DE ESGOTO SANITÁRIO. AF_08/2022</t>
  </si>
  <si>
    <t xml:space="preserve"> 17.1.3.11 </t>
  </si>
  <si>
    <t xml:space="preserve"> 100-3 </t>
  </si>
  <si>
    <t>JUNÇÃO SIMPLES, PVC, SERIE NORMAL, ESGOTO PREDIAL, DN 100 X 50 MM, JUNTA ELÁSTICA, FORNECIDO E INSTALADO EM RAMAL DE DESCARGA OU RAMAL DE ESGOTO SANITÁRIO.</t>
  </si>
  <si>
    <t xml:space="preserve"> 17.1.3.12 </t>
  </si>
  <si>
    <t xml:space="preserve"> 89861 </t>
  </si>
  <si>
    <t>JUNÇÃO SIMPLES, PVC, SERIE NORMAL, ESGOTO PREDIAL, DN 100 X 100 MM, JUNTA ELÁSTICA, FORNECIDO E INSTALADO EM SUBCOLETOR AÉREO DE ESGOTO SANITÁRIO. AF_08/2022</t>
  </si>
  <si>
    <t xml:space="preserve"> 17.1.3.13 </t>
  </si>
  <si>
    <t xml:space="preserve"> 89753 </t>
  </si>
  <si>
    <t>LUVA SIMPLES, PVC, SERIE NORMAL, ESGOTO PREDIAL, DN 50 MM, JUNTA ELÁSTICA, FORNECIDO E INSTALADO EM RAMAL DE DESCARGA OU RAMAL DE ESGOTO SANITÁRIO. AF_08/2022</t>
  </si>
  <si>
    <t xml:space="preserve"> 17.1.3.14 </t>
  </si>
  <si>
    <t xml:space="preserve"> 89774 </t>
  </si>
  <si>
    <t>LUVA SIMPLES, PVC, SERIE NORMAL, ESGOTO PREDIAL, DN 75 MM, JUNTA ELÁSTICA, FORNECIDO E INSTALADO EM RAMAL DE DESCARGA OU RAMAL DE ESGOTO SANITÁRIO. AF_08/2022</t>
  </si>
  <si>
    <t xml:space="preserve"> 17.1.3.15 </t>
  </si>
  <si>
    <t xml:space="preserve"> 89778 </t>
  </si>
  <si>
    <t>LUVA SIMPLES, PVC, SERIE NORMAL, ESGOTO PREDIAL, DN 100 MM, JUNTA ELÁSTICA, FORNECIDO E INSTALADO EM RAMAL DE DESCARGA OU RAMAL DE ESGOTO SANITÁRIO. AF_08/2022</t>
  </si>
  <si>
    <t xml:space="preserve"> 17.1.3.16 </t>
  </si>
  <si>
    <t xml:space="preserve"> 89784 </t>
  </si>
  <si>
    <t>TE, PVC, SERIE NORMAL, ESGOTO PREDIAL, DN 50 X 50 MM, JUNTA ELÁSTICA, FORNECIDO E INSTALADO EM RAMAL DE DESCARGA OU RAMAL DE ESGOTO SANITÁRIO. AF_08/2022</t>
  </si>
  <si>
    <t xml:space="preserve"> 17.1.3.17 </t>
  </si>
  <si>
    <t xml:space="preserve"> 104344 </t>
  </si>
  <si>
    <t>TE, PVC, SÉRIE NORMAL, ESGOTO PREDIAL, DN 100 X 50 MM, JUNTA ELÁSTICA, FORNECIDO E INSTALADO EM RAMAL DE DESCARGA OU RAMAL DE ESGOTO SANITÁRIO. AF_08/2022</t>
  </si>
  <si>
    <t xml:space="preserve"> 17.1.3.18 </t>
  </si>
  <si>
    <t xml:space="preserve"> 89796 </t>
  </si>
  <si>
    <t>TE, PVC, SERIE NORMAL, ESGOTO PREDIAL, DN 100 X 100 MM, JUNTA ELÁSTICA, FORNECIDO E INSTALADO EM RAMAL DE DESCARGA OU RAMAL DE ESGOTO SANITÁRIO. AF_08/2022</t>
  </si>
  <si>
    <t xml:space="preserve"> 17.1.3.19 </t>
  </si>
  <si>
    <t xml:space="preserve"> 98112 </t>
  </si>
  <si>
    <t>TIL (TUBO DE INSPEÇÃO E LIMPEZA) CONDOMINIAL PARA ESGOTO, EM PVC, DN 100 X 100 MM. AF_12/2020</t>
  </si>
  <si>
    <t xml:space="preserve"> 17.1.3.20 </t>
  </si>
  <si>
    <t xml:space="preserve"> 104350 </t>
  </si>
  <si>
    <t>JUNÇÃO DE REDUÇÃO INVERTIDA, PVC, SÉRIE NORMAL, ESGOTO PREDIAL, DN 75 X 50 MM, JUNTA ELÁSTICA, FORNECIDO E INSTALADO EM PRUMADA DE ESGOTO SANITÁRIO OU VENTILAÇÃO. AF_08/2022</t>
  </si>
  <si>
    <t xml:space="preserve"> 17.1.3.21 </t>
  </si>
  <si>
    <t xml:space="preserve"> 17.1.3.22 </t>
  </si>
  <si>
    <t xml:space="preserve"> 89549 </t>
  </si>
  <si>
    <t>REDUÇÃO EXCÊNTRICA, PVC, SERIE R, ÁGUA PLUVIAL, DN 75 X 50 MM, JUNTA ELÁSTICA, FORNECIDO E INSTALADO EM RAMAL DE ENCAMINHAMENTO. AF_06/2022</t>
  </si>
  <si>
    <t xml:space="preserve"> 17.1.3.23 </t>
  </si>
  <si>
    <t xml:space="preserve"> 104348 </t>
  </si>
  <si>
    <t>TERMINAL DE VENTILAÇÃO, PVC, SÉRIE NORMAL, ESGOTO PREDIAL, DN 50 MM, JUNTA SOLDÁVEL, FORNECIDO E INSTALADO EM PRUMADA DE ESGOTO SANITÁRIO OU VENTILAÇÃO. AF_08/2022</t>
  </si>
  <si>
    <t xml:space="preserve"> 17.1.3.24 </t>
  </si>
  <si>
    <t xml:space="preserve"> 104351 </t>
  </si>
  <si>
    <t>TERMINAL DE VENTILAÇÃO, PVC, SÉRIE NORMAL, ESGOTO PREDIAL, DN 75 MM, JUNTA SOLDÁVEL, FORNECIDO E INSTALADO EM PRUMADA DE ESGOTO SANITÁRIO OU VENTILAÇÃO. AF_08/2022</t>
  </si>
  <si>
    <t xml:space="preserve"> 17.1.3.25 </t>
  </si>
  <si>
    <t xml:space="preserve"> 89825 </t>
  </si>
  <si>
    <t>TE, PVC, SERIE NORMAL, ESGOTO PREDIAL, DN 50 X 50 MM, JUNTA ELÁSTICA, FORNECIDO E INSTALADO EM PRUMADA DE ESGOTO SANITÁRIO OU VENTILAÇÃO. AF_08/2022</t>
  </si>
  <si>
    <t xml:space="preserve"> 17.2 </t>
  </si>
  <si>
    <t>REDE DE ÁGUA FRIA - TUBOS E CONEXÕES DE PVC SOLDÁVEL MARROM</t>
  </si>
  <si>
    <t xml:space="preserve"> 17.2.1 </t>
  </si>
  <si>
    <t xml:space="preserve"> 17.2.1.1 </t>
  </si>
  <si>
    <t xml:space="preserve"> 89355 </t>
  </si>
  <si>
    <t>TUBO, PVC, SOLDÁVEL, DN 20MM, INSTALADO EM RAMAL OU SUB-RAMAL DE ÁGUA - FORNECIMENTO E INSTALAÇÃO. AF_06/2022</t>
  </si>
  <si>
    <t xml:space="preserve"> 17.2.1.2 </t>
  </si>
  <si>
    <t xml:space="preserve"> 89356 </t>
  </si>
  <si>
    <t>TUBO, PVC, SOLDÁVEL, DN 25MM, INSTALADO EM RAMAL OU SUB-RAMAL DE ÁGUA - FORNECIMENTO E INSTALAÇÃO. AF_06/2022</t>
  </si>
  <si>
    <t xml:space="preserve"> 17.2.1.3 </t>
  </si>
  <si>
    <t xml:space="preserve"> 89357 </t>
  </si>
  <si>
    <t>TUBO, PVC, SOLDÁVEL, DN 32MM, INSTALADO EM RAMAL OU SUB-RAMAL DE ÁGUA - FORNECIMENTO E INSTALAÇÃO. AF_06/2022</t>
  </si>
  <si>
    <t xml:space="preserve"> 17.2.1.4 </t>
  </si>
  <si>
    <t xml:space="preserve"> 103979 </t>
  </si>
  <si>
    <t>TUBO, PVC, SOLDÁVEL, DN 50MM, INSTALADO EM RAMAL DE DISTRIBUIÇÃO DE ÁGUA - FORNECIMENTO E INSTALAÇÃO. AF_06/2022</t>
  </si>
  <si>
    <t xml:space="preserve"> 17.2.2 </t>
  </si>
  <si>
    <t>CONEXOES</t>
  </si>
  <si>
    <t xml:space="preserve"> 17.2.2.1 </t>
  </si>
  <si>
    <t xml:space="preserve"> 94783 </t>
  </si>
  <si>
    <t>ADAPTADOR COM FLANGE E ANEL DE VEDAÇÃO, PVC, SOLDÁVEL, DN  20 MM X 1/2 , INSTALADO EM RESERVAÇÃO DE ÁGUA DE EDIFICAÇÃO QUE POSSUA RESERVATÓRIO DE FIBRA/FIBROCIMENTO   FORNECIMENTO E INSTALAÇÃO. AF_06/2016</t>
  </si>
  <si>
    <t xml:space="preserve"> 17.2.2.2 </t>
  </si>
  <si>
    <t xml:space="preserve"> 94704 </t>
  </si>
  <si>
    <t>ADAPTADOR COM FLANGE E ANEL DE VEDAÇÃO, PVC, SOLDÁVEL, DN 32 MM X 1 , INSTALADO EM RESERVAÇÃO DE ÁGUA DE EDIFICAÇÃO QUE POSSUA RESERVATÓRIO DE FIBRA/FIBROCIMENTO   FORNECIMENTO E INSTALAÇÃO. AF_06/2016</t>
  </si>
  <si>
    <t xml:space="preserve"> 17.2.2.3 </t>
  </si>
  <si>
    <t xml:space="preserve"> 94707 </t>
  </si>
  <si>
    <t>ADAPTADOR COM FLANGE E ANEL DE VEDAÇÃO, PVC, SOLDÁVEL, DN 60 MM X 2 , INSTALADO EM RESERVAÇÃO DE ÁGUA DE EDIFICAÇÃO QUE POSSUA RESERVATÓRIO DE FIBRA/FIBROCIMENTO   FORNECIMENTO E INSTALAÇÃO. AF_06/2016</t>
  </si>
  <si>
    <t xml:space="preserve"> 17.2.2.4 </t>
  </si>
  <si>
    <t xml:space="preserve"> 104001 </t>
  </si>
  <si>
    <t>ADAPTADOR CURTO COM BOLSA E ROSCA PARA REGISTRO, PVC, SOLDÁVEL, DN 20MM X 1/2 , INSTALADO EM RAMAL OU SUB-RAMAL DE ÁGUA - FORNECIMENTO E INSTALAÇÃO. AF_06/2022</t>
  </si>
  <si>
    <t xml:space="preserve"> 17.2.2.5 </t>
  </si>
  <si>
    <t xml:space="preserve"> 89429 </t>
  </si>
  <si>
    <t>ADAPTADOR CURTO COM BOLSA E ROSCA PARA REGISTRO, PVC, SOLDÁVEL, DN 25MM X 3/4 , INSTALADO EM RAMAL DE DISTRIBUIÇÃO DE ÁGUA - FORNECIMENTO E INSTALAÇÃO. AF_06/2022</t>
  </si>
  <si>
    <t xml:space="preserve"> 17.2.2.6 </t>
  </si>
  <si>
    <t>ADAPTADOR CURTO COM BOLSA E ROSCA PARA REGISTRO, PVC, SOLDÁVEL, DN 32MM X 1 , INSTALADO EM RAMAL DE DISTRIBUIÇÃO DE ÁGUA - FORNECIMENTO E INSTALAÇÃO. AF_06/2022</t>
  </si>
  <si>
    <t xml:space="preserve"> 17.2.2.7 </t>
  </si>
  <si>
    <t xml:space="preserve"> 103994 </t>
  </si>
  <si>
    <t>ADAPTADOR CURTO COM BOLSA E ROSCA PARA REGISTRO, PVC, SOLDÁVEL, DN 40MM X 1.1/2, INSTALADO EM RAMAL DE DISTRIBUIÇÃO DE ÁGUA - FORNECIMENTO E INSTALAÇÃO. AF_06/2022</t>
  </si>
  <si>
    <t xml:space="preserve"> 17.2.2.8 </t>
  </si>
  <si>
    <t>ADAPTADOR CURTO COM BOLSA E ROSCA PARA REGISTRO, PVC, SOLDÁVEL, DN 50MM X 1.1/2, INSTALADO EM RAMAL DE DISTRIBUIÇÃO DE ÁGUA - FORNECIMENTO E INSTALAÇÃO. AF_06/2022</t>
  </si>
  <si>
    <t xml:space="preserve"> 17.2.2.9 </t>
  </si>
  <si>
    <t xml:space="preserve"> 89610 </t>
  </si>
  <si>
    <t>ADAPTADOR CURTO COM BOLSA E ROSCA PARA REGISTRO, PVC, SOLDÁVEL, DN 60MM X 2 , INSTALADO EM PRUMADA DE ÁGUA - FORNECIMENTO E INSTALAÇÃO. AF_06/2022</t>
  </si>
  <si>
    <t xml:space="preserve"> 17.2.2.10 </t>
  </si>
  <si>
    <t xml:space="preserve"> 103947 </t>
  </si>
  <si>
    <t>BUCHA DE REDUÇÃO, CURTA, PVC, SOLDÁVEL, DN 25 X 20 MM, INSTALADO EM RAMAL OU SUB-RAMAL DE ÁGUA - FORNECIMENTO E INSTALAÇÃO. AF_06/2022</t>
  </si>
  <si>
    <t xml:space="preserve"> 17.2.2.11 </t>
  </si>
  <si>
    <t xml:space="preserve"> 103948 </t>
  </si>
  <si>
    <t>BUCHA DE REDUÇÃO, CURTA, PVC, SOLDÁVEL, DN 32 X 25 MM, INSTALADO EM RAMAL OU SUB-RAMAL DE ÁGUA - FORNECIMENTO E INSTALAÇÃO. AF_06/2022</t>
  </si>
  <si>
    <t xml:space="preserve"> 17.2.2.12 </t>
  </si>
  <si>
    <t xml:space="preserve"> 103959 </t>
  </si>
  <si>
    <t>BUCHA DE REDUÇÃO, CURTA, PVC, SOLDÁVEL, DN 60 X 50 MM, INSTALADO EM PRUMADA DE ÁGUA - FORNECIMENTO E INSTALAÇÃO. AF_06/2022</t>
  </si>
  <si>
    <t xml:space="preserve"> 17.2.2.13 </t>
  </si>
  <si>
    <t xml:space="preserve"> 103964 </t>
  </si>
  <si>
    <t>BUCHA DE REDUÇÃO, LONGA, PVC, SOLDÁVEL, DN 40 X 25 MM, INSTALADO EM PRUMADA DE ÁGUA - FORNECIMENTO E INSTALAÇÃO. AF_06/2022</t>
  </si>
  <si>
    <t xml:space="preserve"> 17.2.2.14 </t>
  </si>
  <si>
    <t>BUCHA DE REDUÇÃO, LONGA, PVC, SOLDÁVEL, DN 50 X 25 MM, INSTALADO EM RAMAL DE DISTRIBUIÇÃO DE ÁGUA - FORNECIMENTO E INSTALAÇÃO. AF_06/2022</t>
  </si>
  <si>
    <t xml:space="preserve"> 17.2.2.15 </t>
  </si>
  <si>
    <t xml:space="preserve"> 103969 </t>
  </si>
  <si>
    <t>BUCHA DE REDUÇÃO, LONGA, PVC, SOLDÁVEL, DN 60 X 32 MM, INSTALADO EM PRUMADA DE ÁGUA - FORNECIMENTO E INSTALAÇÃO. AF_06/2022</t>
  </si>
  <si>
    <t xml:space="preserve"> 17.2.2.16 </t>
  </si>
  <si>
    <t>CURVA 90 GRAUS, PVC, SOLDÁVEL, DN 25MM, INSTALADO EM RAMAL OU SUB-RAMAL DE ÁGUA - FORNECIMENTO E INSTALAÇÃO. AF_06/2022</t>
  </si>
  <si>
    <t xml:space="preserve"> 17.2.2.17 </t>
  </si>
  <si>
    <t>CURVA 90 GRAUS, PVC, SOLDÁVEL, DN 32MM, INSTALADO EM RAMAL OU SUB-RAMAL DE ÁGUA - FORNECIMENTO E INSTALAÇÃO. AF_06/2022</t>
  </si>
  <si>
    <t xml:space="preserve"> 17.2.2.18 </t>
  </si>
  <si>
    <t>CURVA 90 GRAUS, PVC, SOLDÁVEL, DN 50MM, INSTALADO EM RAMAL DE DISTRIBUIÇÃO DE ÁGUA - FORNECIMENTO E INSTALAÇÃO. AF_06/2022</t>
  </si>
  <si>
    <t xml:space="preserve"> 17.2.2.19 </t>
  </si>
  <si>
    <t xml:space="preserve"> 89493 </t>
  </si>
  <si>
    <t>JOELHO 45 GRAUS, PVC, SOLDÁVEL, DN 32MM, INSTALADO EM PRUMADA DE ÁGUA - FORNECIMENTO E INSTALAÇÃO. AF_06/2022</t>
  </si>
  <si>
    <t xml:space="preserve"> 17.2.2.20 </t>
  </si>
  <si>
    <t xml:space="preserve"> 89358 </t>
  </si>
  <si>
    <t>JOELHO 90 GRAUS, PVC, SOLDÁVEL, DN 20MM, INSTALADO EM RAMAL OU SUB-RAMAL DE ÁGUA - FORNECIMENTO E INSTALAÇÃO. AF_06/2022</t>
  </si>
  <si>
    <t xml:space="preserve"> 17.2.2.21 </t>
  </si>
  <si>
    <t xml:space="preserve"> 89362 </t>
  </si>
  <si>
    <t>JOELHO 90 GRAUS, PVC, SOLDÁVEL, DN 25MM, INSTALADO EM RAMAL OU SUB-RAMAL DE ÁGUA - FORNECIMENTO E INSTALAÇÃO. AF_06/2022</t>
  </si>
  <si>
    <t xml:space="preserve"> 17.2.2.22 </t>
  </si>
  <si>
    <t xml:space="preserve"> 89367 </t>
  </si>
  <si>
    <t>JOELHO 90 GRAUS, PVC, SOLDÁVEL, DN 32MM, INSTALADO EM RAMAL OU SUB-RAMAL DE ÁGUA - FORNECIMENTO E INSTALAÇÃO. AF_06/2022</t>
  </si>
  <si>
    <t xml:space="preserve"> 17.2.2.23 </t>
  </si>
  <si>
    <t xml:space="preserve"> 103984 </t>
  </si>
  <si>
    <t>JOELHO 90 GRAUS, PVC, SOLDÁVEL, DN 50MM, INSTALADO EM RAMAL DE DISTRIBUIÇÃO DE ÁGUA - FORNECIMENTO E INSTALAÇÃO. AF_06/2022</t>
  </si>
  <si>
    <t xml:space="preserve"> 17.2.2.24 </t>
  </si>
  <si>
    <t xml:space="preserve"> 89505 </t>
  </si>
  <si>
    <t>JOELHO 90 GRAUS, PVC, SOLDÁVEL, DN 60MM, INSTALADO EM PRUMADA DE ÁGUA - FORNECIMENTO E INSTALAÇÃO. AF_06/2022</t>
  </si>
  <si>
    <t xml:space="preserve"> 17.2.2.25 </t>
  </si>
  <si>
    <t xml:space="preserve"> 90373 </t>
  </si>
  <si>
    <t>JOELHO 90 GRAUS COM BUCHA DE LATÃO, PVC, SOLDÁVEL, DN 25MM, X 1/2  INSTALADO EM RAMAL OU SUB-RAMAL DE ÁGUA - FORNECIMENTO E INSTALAÇÃO. AF_06/2022</t>
  </si>
  <si>
    <t xml:space="preserve"> 17.2.2.26 </t>
  </si>
  <si>
    <t xml:space="preserve"> 89366 </t>
  </si>
  <si>
    <t>JOELHO 90 GRAUS COM BUCHA DE LATÃO, PVC, SOLDÁVEL, DN 25MM, X 3/4  INSTALADO EM RAMAL OU SUB-RAMAL DE ÁGUA - FORNECIMENTO E INSTALAÇÃO. AF_06/2022</t>
  </si>
  <si>
    <t xml:space="preserve"> 17.2.2.27 </t>
  </si>
  <si>
    <t xml:space="preserve"> 103951 </t>
  </si>
  <si>
    <t>JOELHO DE REDUÇÃO, 90 GRAUS, PVC, SOLDÁVEL, DN 32 MM X 25 MM, INSTALADO EM RAMAL OU SUB-RAMAL DE ÁGUA - FORNECIMENTO E INSTALAÇÃO. AF_06/2022</t>
  </si>
  <si>
    <t xml:space="preserve"> 17.2.2.28 </t>
  </si>
  <si>
    <t xml:space="preserve"> 94795 </t>
  </si>
  <si>
    <t>TORNEIRA DE BOIA PARA CAIXA D</t>
  </si>
  <si>
    <t xml:space="preserve"> 17.2.2.29 </t>
  </si>
  <si>
    <t xml:space="preserve"> 89445 </t>
  </si>
  <si>
    <t>TÊ DE REDUÇÃO, PVC, SOLDÁVEL, DN 32MM X 25MM, INSTALADO EM RAMAL DE DISTRIBUIÇÃO DE ÁGUA - FORNECIMENTO E INSTALAÇÃO. AF_06/2022</t>
  </si>
  <si>
    <t xml:space="preserve"> 17.2.2.30 </t>
  </si>
  <si>
    <t xml:space="preserve"> 104006 </t>
  </si>
  <si>
    <t>TÊ DE REDUÇÃO, PVC, SOLDÁVEL, DN 50MM X 25MM, INSTALADO EM RAMAL DE DISTRIBUIÇÃO DE ÁGUA - FORNECIMENTO E INSTALAÇÃO. AF_06/2022</t>
  </si>
  <si>
    <t xml:space="preserve"> 17.2.2.31 </t>
  </si>
  <si>
    <t xml:space="preserve"> 104008 </t>
  </si>
  <si>
    <t>TE DE REDUÇÃO, 90 GRAUS, PVC, SOLDÁVEL, DN 50 MM X 32 MM, INSTALADO EM RAMAL DE DISTRIBUIÇÃO DE ÁGUA - FORNECIMENTO E INSTALAÇÃO. AF_06/2022</t>
  </si>
  <si>
    <t xml:space="preserve"> 17.2.2.32 </t>
  </si>
  <si>
    <t xml:space="preserve"> 89395 </t>
  </si>
  <si>
    <t>TE, PVC, SOLDÁVEL, DN 25MM, INSTALADO EM RAMAL OU SUB-RAMAL DE ÁGUA - FORNECIMENTO E INSTALAÇÃO. AF_06/2022</t>
  </si>
  <si>
    <t xml:space="preserve"> 17.2.2.33 </t>
  </si>
  <si>
    <t xml:space="preserve"> 89443 </t>
  </si>
  <si>
    <t>TE, PVC, SOLDÁVEL, DN 32MM, INSTALADO EM RAMAL DE DISTRIBUIÇÃO DE ÁGUA - FORNECIMENTO E INSTALAÇÃO. AF_06/2022</t>
  </si>
  <si>
    <t xml:space="preserve"> 17.2.2.34 </t>
  </si>
  <si>
    <t xml:space="preserve"> 104004 </t>
  </si>
  <si>
    <t>TE, PVC, SOLDÁVEL, DN 50MM, INSTALADO EM RAMAL DE DISTRIBUIÇÃO DE ÁGUA - FORNECIMENTO E INSTALAÇÃO. AF_06/2022</t>
  </si>
  <si>
    <t xml:space="preserve"> 17.2.2.35 </t>
  </si>
  <si>
    <t xml:space="preserve"> 89628 </t>
  </si>
  <si>
    <t>TE, PVC, SOLDÁVEL, DN 60MM, INSTALADO EM PRUMADA DE ÁGUA - FORNECIMENTO E INSTALAÇÃO. AF_06/2022</t>
  </si>
  <si>
    <t xml:space="preserve"> 17.2.2.36 </t>
  </si>
  <si>
    <t xml:space="preserve"> 89444 </t>
  </si>
  <si>
    <t>TÊ COM BUCHA DE LATÃO NA BOLSA CENTRAL, PVC, SOLDÁVEL, DN 32MM X 3/4 , INSTALADO EM RAMAL DE DISTRIBUIÇÃO DE ÁGUA - FORNECIMENTO E INSTALAÇÃO. AF_06/2022</t>
  </si>
  <si>
    <t xml:space="preserve"> 17.2.2.37 </t>
  </si>
  <si>
    <t xml:space="preserve"> 102137 </t>
  </si>
  <si>
    <t>CHAVE DE BOIA AUTOMÁTICA SUPERIOR/INFERIOR 15A/250V - FORNECIMENTO E INSTALAÇÃO. AF_12/2020</t>
  </si>
  <si>
    <t xml:space="preserve"> 17.3 </t>
  </si>
  <si>
    <t>REGISTROS E VALVULAS</t>
  </si>
  <si>
    <t xml:space="preserve"> 17.3.1 </t>
  </si>
  <si>
    <t xml:space="preserve"> 94497 </t>
  </si>
  <si>
    <t>REGISTRO DE GAVETA BRUTO, LATÃO, ROSCÁVEL, 1 1/2" - FORNECIMENTO E INSTALAÇÃO. AF_08/2021</t>
  </si>
  <si>
    <t xml:space="preserve"> 17.3.2 </t>
  </si>
  <si>
    <t xml:space="preserve"> 94495 </t>
  </si>
  <si>
    <t>REGISTRO DE GAVETA BRUTO, LATÃO, ROSCÁVEL, 1" - FORNECIMENTO E INSTALAÇÃO. AF_08/2021</t>
  </si>
  <si>
    <t xml:space="preserve"> 17.3.3 </t>
  </si>
  <si>
    <t xml:space="preserve"> 89352 </t>
  </si>
  <si>
    <t>REGISTRO DE GAVETA BRUTO, LATÃO, ROSCÁVEL, 1/2" - FORNECIMENTO E INSTALAÇÃO. AF_08/2021</t>
  </si>
  <si>
    <t xml:space="preserve"> 17.3.4 </t>
  </si>
  <si>
    <t xml:space="preserve"> 94498 </t>
  </si>
  <si>
    <t>REGISTRO DE GAVETA BRUTO, LATÃO, ROSCÁVEL, 2" - FORNECIMENTO E INSTALAÇÃO. AF_08/2021</t>
  </si>
  <si>
    <t xml:space="preserve"> 17.3.5 </t>
  </si>
  <si>
    <t xml:space="preserve"> 89353 </t>
  </si>
  <si>
    <t>REGISTRO DE GAVETA BRUTO, LATÃO, ROSCÁVEL, 3/4" - FORNECIMENTO E INSTALAÇÃO. AF_08/2021</t>
  </si>
  <si>
    <t xml:space="preserve"> 17.3.6 </t>
  </si>
  <si>
    <t xml:space="preserve"> 100856 </t>
  </si>
  <si>
    <t>MANOPLA E CANOPLA CROMADA  FORNECIMENTO E INSTALAÇÃO. AF_01/2020</t>
  </si>
  <si>
    <t xml:space="preserve"> 17.4 </t>
  </si>
  <si>
    <t>RESERVATÓRIOS</t>
  </si>
  <si>
    <t xml:space="preserve"> 17.4.1 </t>
  </si>
  <si>
    <t xml:space="preserve"> 102617 </t>
  </si>
  <si>
    <t>CAIXA D´ÁGUA EM POLIÉSTER REFORÇADO COM FIBRA DE VIDRO, 5000 LITROS - FORNECIMENTO E INSTALAÇÃO. AF_06/2021</t>
  </si>
  <si>
    <t xml:space="preserve"> 17.4.2 </t>
  </si>
  <si>
    <t>TORNEIRA DE BOIA PARA CAIXA D'ÁGUA, ROSCÁVEL, 1/2" - FORNECIMENTO E INSTALAÇÃO. AF_08/2021</t>
  </si>
  <si>
    <t xml:space="preserve"> 17.4.3 </t>
  </si>
  <si>
    <t xml:space="preserve"> 1074 </t>
  </si>
  <si>
    <t>CISTERNA VERTICAL 600 L</t>
  </si>
  <si>
    <t xml:space="preserve"> 17.5 </t>
  </si>
  <si>
    <t>REDE DE ÁGUA PLUVIAL/REUSO</t>
  </si>
  <si>
    <t xml:space="preserve"> 17.5.1 </t>
  </si>
  <si>
    <t xml:space="preserve"> 17.5.1.1 </t>
  </si>
  <si>
    <t xml:space="preserve"> 89578 </t>
  </si>
  <si>
    <t>TUBO PVC, SÉRIE R, ÁGUA PLUVIAL, DN 100 MM, FORNECIDO E INSTALADO EM CONDUTORES VERTICAIS DE ÁGUAS PLUVIAIS. AF_06/2022</t>
  </si>
  <si>
    <t xml:space="preserve"> 17.5.1.2 </t>
  </si>
  <si>
    <t xml:space="preserve"> 89512 </t>
  </si>
  <si>
    <t>TUBO PVC, SÉRIE R, ÁGUA PLUVIAL, DN 100 MM, FORNECIDO E INSTALADO EM RAMAL DE ENCAMINHAMENTO. AF_06/2022</t>
  </si>
  <si>
    <t xml:space="preserve"> 17.5.1.3 </t>
  </si>
  <si>
    <t xml:space="preserve"> 104166 </t>
  </si>
  <si>
    <t>TUBO PVC, SÉRIE R, ÁGUA PLUVIAL, DN 150 MM, FORNECIDO E INSTALADO EM RAMAL DE ENCAMINHAMENTO. AF_06/2022</t>
  </si>
  <si>
    <t xml:space="preserve"> 17.5.1.4 </t>
  </si>
  <si>
    <t xml:space="preserve"> 89511 </t>
  </si>
  <si>
    <t>TUBO PVC, SÉRIE R, ÁGUA PLUVIAL, DN 75 MM, FORNECIDO E INSTALADO EM RAMAL DE ENCAMINHAMENTO. AF_06/2022</t>
  </si>
  <si>
    <t xml:space="preserve"> 17.5.2 </t>
  </si>
  <si>
    <t xml:space="preserve"> 17.5.2.1 </t>
  </si>
  <si>
    <t xml:space="preserve"> 89690 </t>
  </si>
  <si>
    <t>JUNÇÃO SIMPLES, PVC, SERIE R, ÁGUA PLUVIAL, DN 100 X 100 MM, JUNTA ELÁSTICA, FORNECIDO E INSTALADO EM CONDUTORES VERTICAIS DE ÁGUAS PLUVIAIS. AF_06/2022</t>
  </si>
  <si>
    <t xml:space="preserve"> 17.5.2.2 </t>
  </si>
  <si>
    <t xml:space="preserve"> 95695 </t>
  </si>
  <si>
    <t>CURVA 90 GRAUS, PVC, SERIE R, ÁGUA PLUVIAL, DN 100 MM, JUNTA ELÁSTICA, FORNECIDO E INSTALADO EM CONDUTORES VERTICAIS DE ÁGUAS PLUVIAIS. AF_06/2022</t>
  </si>
  <si>
    <t xml:space="preserve"> 17.5.2.3 </t>
  </si>
  <si>
    <t xml:space="preserve"> 89581 </t>
  </si>
  <si>
    <t>JOELHO 90 GRAUS, PVC, SERIE R, ÁGUA PLUVIAL, DN 75 MM, JUNTA ELÁSTICA, FORNECIDO E INSTALADO EM CONDUTORES VERTICAIS DE ÁGUAS PLUVIAIS. AF_06/2022</t>
  </si>
  <si>
    <t xml:space="preserve"> 17.5.2.4 </t>
  </si>
  <si>
    <t xml:space="preserve"> 89585 </t>
  </si>
  <si>
    <t>JOELHO 45 GRAUS, PVC, SERIE R, ÁGUA PLUVIAL, DN 100 MM, JUNTA ELÁSTICA, FORNECIDO E INSTALADO EM CONDUTORES VERTICAIS DE ÁGUAS PLUVIAIS. AF_06/2022</t>
  </si>
  <si>
    <t xml:space="preserve"> 17.5.2.5 </t>
  </si>
  <si>
    <t xml:space="preserve"> 89582 </t>
  </si>
  <si>
    <t>JOELHO 45 GRAUS, PVC, SERIE R, ÁGUA PLUVIAL, DN 75 MM, JUNTA ELÁSTICA, FORNECIDO E INSTALADO EM CONDUTORES VERTICAIS DE ÁGUAS PLUVIAIS. AF_06/2022</t>
  </si>
  <si>
    <t xml:space="preserve"> 17.5.2.6 </t>
  </si>
  <si>
    <t xml:space="preserve"> 89669 </t>
  </si>
  <si>
    <t>LUVA SIMPLES, PVC, SERIE R, ÁGUA PLUVIAL, DN 100 MM, JUNTA ELÁSTICA, FORNECIDO E INSTALADO EM CONDUTORES VERTICAIS DE ÁGUAS PLUVIAIS. AF_06/2022</t>
  </si>
  <si>
    <t xml:space="preserve"> 17.5.2.7 </t>
  </si>
  <si>
    <t xml:space="preserve"> 89547 </t>
  </si>
  <si>
    <t>LUVA SIMPLES, PVC, SERIE R, ÁGUA PLUVIAL, DN 75 MM, JUNTA ELÁSTICA, FORNECIDO E INSTALADO EM RAMAL DE ENCAMINHAMENTO. AF_06/2022</t>
  </si>
  <si>
    <t xml:space="preserve"> 17.6 </t>
  </si>
  <si>
    <t>ELEVAÇÃO MECÂNICA</t>
  </si>
  <si>
    <t xml:space="preserve"> 17.6.1 </t>
  </si>
  <si>
    <t xml:space="preserve"> 102111 </t>
  </si>
  <si>
    <t>BOMBA CENTRÍFUGA, MONOFÁSICA, 0,5 CV OU 0,49 HP, HM 6 A 20 M, Q 1,2 A 8,3 M3/H - FORNECIMENTO E INSTALAÇÃO. AF_12/2020</t>
  </si>
  <si>
    <t xml:space="preserve"> 18 </t>
  </si>
  <si>
    <t>IMPERMEABILIZAÇÕES</t>
  </si>
  <si>
    <t xml:space="preserve"> 18.1 </t>
  </si>
  <si>
    <t xml:space="preserve"> 98547 </t>
  </si>
  <si>
    <t>IMPERMEABILIZAÇÃO DE SUPERFÍCIE COM MANTA ASFÁLTICA, DUAS CAMADAS, INCLUSIVE APLICAÇÃO DE PRIMER ASFÁLTICO, E=3MM E E=4MM. AF_06/2018</t>
  </si>
  <si>
    <t xml:space="preserve"> 18.2 </t>
  </si>
  <si>
    <t xml:space="preserve"> 98556 </t>
  </si>
  <si>
    <t>IMPERMEABILIZAÇÃO DE SUPERFÍCIE COM ARGAMASSA POLIMÉRICA / MEMBRANA ACRÍLICA, 4 DEMÃOS, REFORÇADA COM VÉU DE POLIÉSTER (MAV). AF_06/2018</t>
  </si>
  <si>
    <t xml:space="preserve"> 19 </t>
  </si>
  <si>
    <t>PROTEÇÃO CONTRA INCÊNDIO</t>
  </si>
  <si>
    <t xml:space="preserve"> 19.1 </t>
  </si>
  <si>
    <t xml:space="preserve"> 97599 </t>
  </si>
  <si>
    <t>LUMINÁRIA DE EMERGÊNCIA, COM 30 LÂMPADAS LED DE 2 W, SEM REATOR - FORNECIMENTO E INSTALAÇÃO. AF_02/2020</t>
  </si>
  <si>
    <t xml:space="preserve"> 19.2 </t>
  </si>
  <si>
    <t xml:space="preserve"> 96765 </t>
  </si>
  <si>
    <t>ABRIGO PARA HIDRANTE, 90X60X17CM, COM REGISTRO GLOBO ANGULAR 45 GRAUS 2 1/2", ADAPTADOR STORZ 2 1/2", MANGUEIRA DE INCÊNDIO 20M, REDUÇÃO 2 1/2" X 1 1/2" E ESGUICHO EM LATÃO 1 1/2" - FORNECIMENTO E INSTALAÇÃO. AF_10/2020</t>
  </si>
  <si>
    <t xml:space="preserve"> 19.3 </t>
  </si>
  <si>
    <t>PLACA DE SINALIZACAO DE SEGURANCA CONTRA INCENDIO, FOTOLUMINESCENTE, QUADRADA, *20 X 20* CM, EM PVC *2* MM ANTI-CHAMAS (SIMBOLOS, CORES E PICTOGRAMAS CONFORME NBR 16820)</t>
  </si>
  <si>
    <t xml:space="preserve"> 19.4 </t>
  </si>
  <si>
    <t>PLACA DE SINALIZACAO DE SEGURANCA CONTRA INCENDIO, FOTOLUMINESCENTE, RETANGULAR, *20 X 40* CM, EM PVC *2* MM ANTI-CHAMAS (SIMBOLOS, CORES E PICTOGRAMAS CONFORME NBR 16820)</t>
  </si>
  <si>
    <t xml:space="preserve"> 19.5 </t>
  </si>
  <si>
    <t xml:space="preserve"> 92367 </t>
  </si>
  <si>
    <t>TUBO DE AÇO GALVANIZADO COM COSTURA, CLASSE MÉDIA, DN 65 (2 1/2"), CONEXÃO ROSQUEADA, INSTALADO EM REDE DE ALIMENTAÇÃO PARA HIDRANTE - FORNECIMENTO E INSTALAÇÃO. AF_10/2020</t>
  </si>
  <si>
    <t xml:space="preserve"> 19.6 </t>
  </si>
  <si>
    <t xml:space="preserve"> 92368 </t>
  </si>
  <si>
    <t>TUBO DE AÇO GALVANIZADO COM COSTURA, CLASSE MÉDIA, DN 80 (3"), CONEXÃO ROSQUEADA, INSTALADO EM REDE DE ALIMENTAÇÃO PARA HIDRANTE - FORNECIMENTO E INSTALAÇÃO. AF_10/2020</t>
  </si>
  <si>
    <t xml:space="preserve"> 19.7 </t>
  </si>
  <si>
    <t xml:space="preserve"> 94500 </t>
  </si>
  <si>
    <t>REGISTRO DE GAVETA BRUTO, LATÃO, ROSCÁVEL, 3" - FORNECIMENTO E INSTALAÇÃO. AF_08/2021</t>
  </si>
  <si>
    <t xml:space="preserve"> 19.8 </t>
  </si>
  <si>
    <t xml:space="preserve"> 94499 </t>
  </si>
  <si>
    <t>REGISTRO DE GAVETA BRUTO, LATÃO, ROSCÁVEL, 2 1/2" - FORNECIMENTO E INSTALAÇÃO. AF_08/2021</t>
  </si>
  <si>
    <t xml:space="preserve"> 19.9 </t>
  </si>
  <si>
    <t xml:space="preserve"> 99624 </t>
  </si>
  <si>
    <t>VÁLVULA DE RETENÇÃO HORIZONTAL, DE BRONZE, ROSCÁVEL, 2 1/2" - FORNECIMENTO E INSTALAÇÃO. AF_08/2021</t>
  </si>
  <si>
    <t xml:space="preserve"> 19.10 </t>
  </si>
  <si>
    <t xml:space="preserve"> 92933 </t>
  </si>
  <si>
    <t>LUVA DE REDUÇÃO, EM FERRO GALVANIZADO, 2" X 1", CONEXÃO ROSQUEADA, INSTALADO EM REDE DE ALIMENTAÇÃO PARA HIDRANTE - FORNECIMENTO E INSTALAÇÃO. AF_10/2020</t>
  </si>
  <si>
    <t xml:space="preserve"> 19.11 </t>
  </si>
  <si>
    <t xml:space="preserve"> 92912 </t>
  </si>
  <si>
    <t>LUVA DE REDUÇÃO, EM FERRO GALVANIZADO, 3" X 1 1/2", CONEXÃO ROSQUEADA, INSTALADO EM PRUMADAS - FORNECIMENTO E INSTALAÇÃO. AF_10/2020</t>
  </si>
  <si>
    <t xml:space="preserve"> 19.12 </t>
  </si>
  <si>
    <t xml:space="preserve"> 92951 </t>
  </si>
  <si>
    <t>LUVA DE REDUÇÃO, EM FERRO GALVANIZADO, 3" X 2 1/2", CONEXÃO ROSQUEADA, INSTALADO EM REDE DE ALIMENTAÇÃO PARA SPRINKLER - FORNECIMENTO E INSTALAÇÃO. AF_10/2020</t>
  </si>
  <si>
    <t xml:space="preserve"> 19.13 </t>
  </si>
  <si>
    <t xml:space="preserve"> 00003268 </t>
  </si>
  <si>
    <t>FLANGE SEXTAVADO DE FERRO GALVANIZADO, COM ROSCA BSP, DE 3"</t>
  </si>
  <si>
    <t xml:space="preserve"> 19.14 </t>
  </si>
  <si>
    <t xml:space="preserve"> 94471 </t>
  </si>
  <si>
    <t>COTOVELO 90 GRAUS, EM FERRO GALVANIZADO, CONEXÃO ROSQUEADA, DN 50 (2), INSTALADO EM RESERVAÇÃO DE ÁGUA DE EDIFICAÇÃO QUE POSSUA RESERVATÓRIO DE FIBRA/FIBROCIMENTO  FORNECIMENTO E INSTALAÇÃO. AF_06/2016</t>
  </si>
  <si>
    <t xml:space="preserve"> 19.15 </t>
  </si>
  <si>
    <t xml:space="preserve"> 94473 </t>
  </si>
  <si>
    <t>COTOVELO 90 GRAUS, EM FERRO GALVANIZADO, CONEXÃO ROSQUEADA, DN 65 (2 1/2), INSTALADO EM RESERVAÇÃO DE ÁGUA DE EDIFICAÇÃO QUE POSSUA RESERVATÓRIO DE FIBRA/FIBROCIMENTO  FORNECIMENTO E INSTALAÇÃO. AF_06/2016</t>
  </si>
  <si>
    <t xml:space="preserve"> 19.16 </t>
  </si>
  <si>
    <t xml:space="preserve"> 94475 </t>
  </si>
  <si>
    <t>COTOVELO 90 GRAUS, EM FERRO GALVANIZADO, CONEXÃO ROSQUEADA, DN 80 (3), INSTALADO EM RESERVAÇÃO DE ÁGUA DE EDIFICAÇÃO QUE POSSUA RESERVATÓRIO DE FIBRA/FIBROCIMENTO  FORNECIMENTO E INSTALAÇÃO. AF_06/2016</t>
  </si>
  <si>
    <t xml:space="preserve"> 19.17 </t>
  </si>
  <si>
    <t xml:space="preserve"> 92369 </t>
  </si>
  <si>
    <t>NIPLE, EM FERRO GALVANIZADO, DN 25 (1"), CONEXÃO ROSQUEADA, INSTALADO EM REDE DE ALIMENTAÇÃO PARA HIDRANTE - FORNECIMENTO E INSTALAÇÃO. AF_10/2020</t>
  </si>
  <si>
    <t xml:space="preserve"> 19.18 </t>
  </si>
  <si>
    <t>NIPLE, EM FERRO GALVANIZADO, DN 40 (1 1/2”), CONEXÃO ROSQUEADA, INSTALADO EM REDE DE ALIMENTAÇÃO PARA HIDRANTE - FORNECIMENTO E INSTALAÇÃO. AF_10/2020</t>
  </si>
  <si>
    <t xml:space="preserve"> 19.19 </t>
  </si>
  <si>
    <t xml:space="preserve"> 92642 </t>
  </si>
  <si>
    <t>TÊ, EM FERRO GALVANIZADO, CONEXÃO ROSQUEADA, DN 65 (2 1/2"), INSTALADO EM REDE DE ALIMENTAÇÃO PARA HIDRANTE - FORNECIMENTO E INSTALAÇÃO. AF_10/2020</t>
  </si>
  <si>
    <t xml:space="preserve"> 19.20 </t>
  </si>
  <si>
    <t xml:space="preserve"> 92644 </t>
  </si>
  <si>
    <t>TÊ, EM FERRO GALVANIZADO, CONEXÃO ROSQUEADA, DN 80 (3"), INSTALADO EM REDE DE ALIMENTAÇÃO PARA HIDRANTE - FORNECIMENTO E INSTALAÇÃO. AF_10/2020</t>
  </si>
  <si>
    <t xml:space="preserve"> 19.21 </t>
  </si>
  <si>
    <t xml:space="preserve"> 91866 </t>
  </si>
  <si>
    <t>ELETRODUTO RÍGIDO ROSCÁVEL, PVC, DN 20 MM (1/2"), PARA CIRCUITOS TERMINAIS, INSTALADO EM LAJE - FORNECIMENTO E INSTALAÇÃO. AF_12/2015</t>
  </si>
  <si>
    <t xml:space="preserve"> 19.22 </t>
  </si>
  <si>
    <t xml:space="preserve"> DEINFRA - 43318 </t>
  </si>
  <si>
    <t>CURVA 90 PVC ROSCÁVEL 1/2"</t>
  </si>
  <si>
    <t xml:space="preserve"> 19.23 </t>
  </si>
  <si>
    <t>CAIXA DE INCENDIO/ABRIGO PARA MANGUEIRA, DE EMBUTIR/INTERNA, COM 75 X 45 X 17 CM, EM CHAPA DE ACO, PORTA COM VENTILACAO, VISOR COM A INSCRICAO "INCENDIO", SUPORTE/CESTA INTERNA PARA A MANGUEIRA, PINTURA ELETROSTATICA VERMELHA</t>
  </si>
  <si>
    <t xml:space="preserve"> 19.24 </t>
  </si>
  <si>
    <t xml:space="preserve"> 92341 </t>
  </si>
  <si>
    <t>TUBO DE AÇO GALVANIZADO COM COSTURA, CLASSE MÉDIA, DN 50 (2"), CONEXÃO ROSQUEADA, INSTALADO EM PRUMADAS - FORNECIMENTO E INSTALAÇÃO. AF_10/2020</t>
  </si>
  <si>
    <t xml:space="preserve"> 19.25 </t>
  </si>
  <si>
    <t>BOMBA CENTRIFUGA MOTOR ELETRICO MONOFASICO 0,74HP  DIAMETRO DE SUCCAO X ELEVACAO 1 1/4" X 1", DIAMETRO DO ROTOR 120 MM, HM/Q: 8 M / 7,70 M3/H A 24 M / 2,80 M3/H</t>
  </si>
  <si>
    <t xml:space="preserve"> 19.26 </t>
  </si>
  <si>
    <t>GERADOR PORTATIL MONOFASICO, POTENCIA 5500 VA, MOTOR A GASOLINA, POTENCIA DO MOTOR 13 CV</t>
  </si>
  <si>
    <t xml:space="preserve"> 19.27 </t>
  </si>
  <si>
    <t xml:space="preserve"> 91929 </t>
  </si>
  <si>
    <t>CABO DE COBRE FLEXÍVEL ISOLADO, 4 MM², ANTI-CHAMA 0,6/1,0 KV, PARA CIRCUITOS TERMINAIS - FORNECIMENTO E INSTALAÇÃO. AF_12/2015</t>
  </si>
  <si>
    <t xml:space="preserve"> 19.28 </t>
  </si>
  <si>
    <t xml:space="preserve"> 98297 </t>
  </si>
  <si>
    <t>CABO ELETRÔNICO CATEGORIA 6, INSTALADO EM EDIFICAÇÃO INSTITUCIONAL - FORNECIMENTO E INSTALAÇÃO. AF_11/2019</t>
  </si>
  <si>
    <t xml:space="preserve"> 19.29 </t>
  </si>
  <si>
    <t xml:space="preserve"> 1014 </t>
  </si>
  <si>
    <t>CENTRAL DE ALARME DE INCÊNDIO PARA 18 SETORES</t>
  </si>
  <si>
    <t>un</t>
  </si>
  <si>
    <t xml:space="preserve"> 19.30 </t>
  </si>
  <si>
    <t xml:space="preserve"> 1015 </t>
  </si>
  <si>
    <t>DETECTOR PONTUAL DE FUMAÇA ENDEREÇÁVEL</t>
  </si>
  <si>
    <t xml:space="preserve"> 19.31 </t>
  </si>
  <si>
    <t xml:space="preserve"> 1016 </t>
  </si>
  <si>
    <t>SINALIZADOR / ALERTA VISUAL COM FLASHES E LUZ DE LED DE ALTO BRILHO</t>
  </si>
  <si>
    <t xml:space="preserve"> 19.32 </t>
  </si>
  <si>
    <t xml:space="preserve"> 1017 </t>
  </si>
  <si>
    <t>ACIONADOR MANUAL DE BOMBA DE INCÊNDIO</t>
  </si>
  <si>
    <t xml:space="preserve"> 19.33 </t>
  </si>
  <si>
    <t xml:space="preserve"> DEINFRA - 43723 </t>
  </si>
  <si>
    <t>ACIONADOR MANUAL SEGURANÇA DE ALARME (QUEBRA-VIDRO) COM SIRENE</t>
  </si>
  <si>
    <t xml:space="preserve"> 19.34 </t>
  </si>
  <si>
    <t xml:space="preserve"> 101908 </t>
  </si>
  <si>
    <t>EXTINTOR DE INCÊNDIO PORTÁTIL COM CARGA DE PQS DE 4 KG, CLASSE BC - FORNECIMENTO E INSTALAÇÃO. AF_10/2020_PE</t>
  </si>
  <si>
    <t xml:space="preserve"> 19.35 </t>
  </si>
  <si>
    <t xml:space="preserve"> 101906 </t>
  </si>
  <si>
    <t>EXTINTOR DE INCÊNDIO PORTÁTIL COM CARGA DE CO2 DE 4 KG, CLASSE BC - FORNECIMENTO E INSTALAÇÃO. AF_10/2020_PE</t>
  </si>
  <si>
    <t xml:space="preserve"> 19.36 </t>
  </si>
  <si>
    <t xml:space="preserve"> 1020 </t>
  </si>
  <si>
    <t>EXTINTOR DE INCÊNDIO PORTÁTIL COM CARGA DE PQS DE 4 KG, CLASSE ABC - FORNECIMENTO E INSTALAÇÃO.</t>
  </si>
  <si>
    <t xml:space="preserve"> 19.37 </t>
  </si>
  <si>
    <t xml:space="preserve"> 95810 </t>
  </si>
  <si>
    <t>CONDULETE DE PVC, TIPO LB, PARA ELETRODUTO DE PVC SOLDÁVEL DN 20 MM (1/2''), APARENTE - FORNECIMENTO E INSTALAÇÃO. AF_10/2022</t>
  </si>
  <si>
    <t xml:space="preserve"> 19.38 </t>
  </si>
  <si>
    <t xml:space="preserve"> 104398 </t>
  </si>
  <si>
    <t>CONDULETE DE PVC, TIPO LR, PARA ELETRODUTO DE PVC SOLDÁVEL DN 20 MM (1/2''), APARENTE - FORNECIMENTO E INSTALAÇÃO. AF_10/2022</t>
  </si>
  <si>
    <t xml:space="preserve"> 19.39 </t>
  </si>
  <si>
    <t xml:space="preserve"> 104404 </t>
  </si>
  <si>
    <t>CONDULETE DE PVC, TIPO T, PARA ELETRODUTO DE PVC SOLDÁVEL DN 25 MM (3/4''), APARENTE - FORNECIMENTO E INSTALAÇÃO. AF_10/2022</t>
  </si>
  <si>
    <t xml:space="preserve"> 19.40 </t>
  </si>
  <si>
    <t xml:space="preserve"> 95813 </t>
  </si>
  <si>
    <t>CONDULETE DE PVC, TIPO TB, PARA ELETRODUTO DE PVC SOLDÁVEL DN 20 MM (1/2''), APARENTE - FORNECIMENTO E INSTALAÇÃO. AF_10/2022</t>
  </si>
  <si>
    <t xml:space="preserve"> 19.41 </t>
  </si>
  <si>
    <t xml:space="preserve"> 95816 </t>
  </si>
  <si>
    <t>CONDULETE DE PVC, TIPO X, PARA ELETRODUTO DE PVC SOLDÁVEL DN 20 MM (1/2''), APARENTE - FORNECIMENTO E INSTALAÇÃO. AF_10/2022</t>
  </si>
  <si>
    <t xml:space="preserve"> 19.42 </t>
  </si>
  <si>
    <t xml:space="preserve"> 95807 </t>
  </si>
  <si>
    <t>CONDULETE DE PVC, TIPO LL, PARA ELETRODUTO DE PVC SOLDÁVEL DN 20 MM (1/2''), APARENTE - FORNECIMENTO E INSTALAÇÃO. AF_10/2022</t>
  </si>
  <si>
    <t xml:space="preserve"> 19.43 </t>
  </si>
  <si>
    <t xml:space="preserve"> 10103 </t>
  </si>
  <si>
    <t>PAINEL DE CONTROLE E AUTOMAÇÃO DE BOMBAS</t>
  </si>
  <si>
    <t xml:space="preserve"> 20 </t>
  </si>
  <si>
    <t>LOUÇAS E METAIS</t>
  </si>
  <si>
    <t xml:space="preserve"> 20.1 </t>
  </si>
  <si>
    <t xml:space="preserve"> 86915 </t>
  </si>
  <si>
    <t>TORNEIRA CROMADA DE MESA, 1/2 OU 3/4, PARA LAVATÓRIO, PADRÃO MÉDIO - FORNECIMENTO E INSTALAÇÃO. AF_01/2020</t>
  </si>
  <si>
    <t xml:space="preserve"> 20.2 </t>
  </si>
  <si>
    <t xml:space="preserve"> 100866 </t>
  </si>
  <si>
    <t>BARRA DE APOIO RETA, EM ACO INOX POLIDO, COMPRIMENTO 60CM, FIXADA NA PAREDE - FORNECIMENTO E INSTALAÇÃO. AF_01/2020</t>
  </si>
  <si>
    <t xml:space="preserve"> 20.3 </t>
  </si>
  <si>
    <t xml:space="preserve"> 100868 </t>
  </si>
  <si>
    <t>BARRA DE APOIO RETA, EM ACO INOX POLIDO, COMPRIMENTO 80 CM,  FIXADA NA PAREDE - FORNECIMENTO E INSTALAÇÃO. AF_01/2020</t>
  </si>
  <si>
    <t xml:space="preserve"> 20.4 </t>
  </si>
  <si>
    <t xml:space="preserve"> 86932 </t>
  </si>
  <si>
    <t>VASO SANITÁRIO SIFONADO COM CAIXA ACOPLADA LOUÇA BRANCA - PADRÃO MÉDIO, INCLUSO ENGATE FLEXÍVEL EM METAL CROMADO, 1/2  X 40CM - FORNECIMENTO E INSTALAÇÃO. AF_01/2020</t>
  </si>
  <si>
    <t xml:space="preserve"> 20.5 </t>
  </si>
  <si>
    <t xml:space="preserve"> 86872 </t>
  </si>
  <si>
    <t>TANQUE DE LOUÇA BRANCA COM COLUNA, 30L OU EQUIVALENTE - FORNECIMENTO E INSTALAÇÃO. AF_01/2020</t>
  </si>
  <si>
    <t xml:space="preserve"> 20.6 </t>
  </si>
  <si>
    <t xml:space="preserve"> 99855 </t>
  </si>
  <si>
    <t>CORRIMÃO SIMPLES, DIÂMETRO EXTERNO = 1 1/2", EM AÇO GALVANIZADO. AF_04/2019_P</t>
  </si>
  <si>
    <t xml:space="preserve"> 20.7 </t>
  </si>
  <si>
    <t xml:space="preserve"> 99841 </t>
  </si>
  <si>
    <t>GUARDA-CORPO PANORÂMICO COM PERFIS DE ALUMÍNIO E VIDRO LAMINADO 8 MM, FIXADO COM CHUMBADOR MECÂNICO. AF_04/2019_P</t>
  </si>
  <si>
    <t xml:space="preserve"> 20.8 </t>
  </si>
  <si>
    <t xml:space="preserve"> 99837 </t>
  </si>
  <si>
    <t>GUARDA-CORPO DE AÇO GALVANIZADO DE 1,10M, MONTANTES TUBULARES DE 1.1/4" ESPAÇADOS DE 1,20M, TRAVESSA SUPERIOR DE 1.1/2", GRADIL FORMADO POR TUBOS HORIZONTAIS DE 1" E VERTICAIS DE 3/4", FIXADO COM CHUMBADOR MECÂNICO. AF_04/2019_P</t>
  </si>
  <si>
    <t xml:space="preserve"> 20.9 </t>
  </si>
  <si>
    <t xml:space="preserve"> 100858 </t>
  </si>
  <si>
    <t>MICTÓRIO SIFONADO LOUÇA BRANCA  PADRÃO MÉDIO  FORNECIMENTO E INSTALAÇÃO. AF_01/2020</t>
  </si>
  <si>
    <t xml:space="preserve"> 20.10 </t>
  </si>
  <si>
    <t xml:space="preserve"> 100874 </t>
  </si>
  <si>
    <t>PUXADOR PARA PCD, FIXADO NA PORTA - FORNECIMENTO E INSTALAÇÃO. AF_01/2020</t>
  </si>
  <si>
    <t xml:space="preserve"> 20.11 </t>
  </si>
  <si>
    <t xml:space="preserve"> 86904 </t>
  </si>
  <si>
    <t>LAVATÓRIO LOUÇA BRANCA SUSPENSO, 29,5 X 39CM OU EQUIVALENTE, PADRÃO POPULAR - FORNECIMENTO E INSTALAÇÃO. AF_01/2020</t>
  </si>
  <si>
    <t xml:space="preserve"> 20.12 </t>
  </si>
  <si>
    <t xml:space="preserve"> 86885 </t>
  </si>
  <si>
    <t>ENGATE FLEXÍVEL EM PLÁSTICO BRANCO, 1/2 X 40CM - FORNECIMENTO E INSTALAÇÃO. AF_01/2020</t>
  </si>
  <si>
    <t xml:space="preserve"> 20.13 </t>
  </si>
  <si>
    <t xml:space="preserve"> 86883 </t>
  </si>
  <si>
    <t>SIFÃO DO TIPO FLEXÍVEL EM PVC 1  X 1.1/2  - FORNECIMENTO E INSTALAÇÃO. AF_01/2020</t>
  </si>
  <si>
    <t xml:space="preserve"> 20.14 </t>
  </si>
  <si>
    <t xml:space="preserve"> 100849 </t>
  </si>
  <si>
    <t>ASSENTO SANITÁRIO CONVENCIONAL - FORNECIMENTO E INSTALACAO. AF_01/2020</t>
  </si>
  <si>
    <t xml:space="preserve"> 21 </t>
  </si>
  <si>
    <t>MARMORES E GRANITO</t>
  </si>
  <si>
    <t xml:space="preserve"> 21.1 </t>
  </si>
  <si>
    <t xml:space="preserve"> 101965 </t>
  </si>
  <si>
    <t>PEITORIL LINEAR EM GRANITO OU MÁRMORE, L = 15CM, COMPRIMENTO DE ATÉ 2M, ASSENTADO COM ARGAMASSA 1:6 COM ADITIVO. AF_11/2020</t>
  </si>
  <si>
    <t xml:space="preserve"> 21.2 </t>
  </si>
  <si>
    <t xml:space="preserve"> 98695 </t>
  </si>
  <si>
    <t>SOLEIRA EM MÁRMORE, LARGURA 15 CM, ESPESSURA 2,0 CM. AF_09/2020</t>
  </si>
  <si>
    <t xml:space="preserve"> 21.3 </t>
  </si>
  <si>
    <t xml:space="preserve"> 102255 </t>
  </si>
  <si>
    <t>TAPA VISTA DE MICTÓRIO EM GRANITO CINZA POLIDO, ESP = 3CM, ASSENTADO COM ARGAMASSA COLANTE AC III-E . AF_01/2021</t>
  </si>
  <si>
    <t xml:space="preserve"> 21.4 </t>
  </si>
  <si>
    <t xml:space="preserve"> 102253 </t>
  </si>
  <si>
    <t>DIVISORIA SANITÁRIA, TIPO CABINE, EM GRANITO CINZA POLIDO, ESP = 3CM, ASSENTADO COM ARGAMASSA COLANTE AC III-E, EXCLUSIVE FERRAGENS. AF_01/2021</t>
  </si>
  <si>
    <t xml:space="preserve"> 21.5 </t>
  </si>
  <si>
    <t xml:space="preserve"> 86895 </t>
  </si>
  <si>
    <t>BANCADA DE GRANITO CINZA POLIDO, DE 0,50 X 0,60 M, PARA LAVATÓRIO - FORNECIMENTO E INSTALAÇÃO. AF_01/2020</t>
  </si>
  <si>
    <t xml:space="preserve"> 21.6 </t>
  </si>
  <si>
    <t xml:space="preserve"> 86889 </t>
  </si>
  <si>
    <t>BANCADA DE GRANITO CINZA POLIDO, DE 1,50 X 0,60 M, PARA PIA DE COZINHA - FORNECIMENTO E INSTALAÇÃO. AF_01/2020</t>
  </si>
  <si>
    <t xml:space="preserve"> 21.7 </t>
  </si>
  <si>
    <t xml:space="preserve"> 93441 </t>
  </si>
  <si>
    <t>BANCADA GRANITO CINZA  150 X 60 CM, COM CUBA DE EMBUTIR DE AÇO, VÁLVULA AMERICANA EM METAL, SIFÃO FLEXÍVEL EM PVC, ENGATE FLEXÍVEL 30 CM, TORNEIRA CROMADA LONGA, DE PAREDE, 1/2 OU 3/4, P/ COZINHA, PADRÃO POPULAR - FORNEC. E INSTALAÇÃO. AF_01/2020</t>
  </si>
  <si>
    <t xml:space="preserve"> 22 </t>
  </si>
  <si>
    <t>CLIMATIZAÇÃO</t>
  </si>
  <si>
    <t xml:space="preserve"> 22.1 </t>
  </si>
  <si>
    <t xml:space="preserve"> 103276 </t>
  </si>
  <si>
    <t>AR CONDICIONADO SPLIT ON/OFF, CASSETE (TETO), 60000 BTU/H, CICLO QUENTE/FRIO - FORNECIMENTO E INSTALAÇÃO. AF_11/2021_PE</t>
  </si>
  <si>
    <t xml:space="preserve"> 22.2 </t>
  </si>
  <si>
    <t xml:space="preserve"> 103250 </t>
  </si>
  <si>
    <t>AR CONDICIONADO SPLIT INVERTER, HI-WALL (PAREDE), 18000 BTU/H, CICLO FRIO - FORNECIMENTO E INSTALAÇÃO. AF_11/2021_PE</t>
  </si>
  <si>
    <t xml:space="preserve"> 22.3 </t>
  </si>
  <si>
    <t xml:space="preserve"> 103254 </t>
  </si>
  <si>
    <t>AR CONDICIONADO SPLIT ON/OFF, HI-WALL (PAREDE), 24000 BTUS/H, CICLO FRIO - FORNECIMENTO E INSTALAÇÃO. AF_11/2021_PE</t>
  </si>
  <si>
    <t xml:space="preserve"> 22.4 </t>
  </si>
  <si>
    <t xml:space="preserve"> 1048 </t>
  </si>
  <si>
    <t>DUTO EM CHAPA GALVANIZADA #18 _M2</t>
  </si>
  <si>
    <t xml:space="preserve"> 22.5 </t>
  </si>
  <si>
    <t xml:space="preserve"> 1049 </t>
  </si>
  <si>
    <t>DUTO FLEXÍVEL Ø 8" EM ALUMÍNIO</t>
  </si>
  <si>
    <t>m</t>
  </si>
  <si>
    <t xml:space="preserve"> 22.6 </t>
  </si>
  <si>
    <t xml:space="preserve"> 1050 </t>
  </si>
  <si>
    <t>DUTO FLEXÍVEL Ø 6" EM ALUMÍNIO</t>
  </si>
  <si>
    <t xml:space="preserve"> 22.7 </t>
  </si>
  <si>
    <t xml:space="preserve"> 1051 </t>
  </si>
  <si>
    <t>DIFUSOR DIRECIONAL 4 VIAS EM ALUMÍNIO ANODIZADO COM REGISTRO DE VAZÃO CONSTANTE E CAIXA PLENUM</t>
  </si>
  <si>
    <t xml:space="preserve"> 22.8 </t>
  </si>
  <si>
    <t xml:space="preserve"> 1052 </t>
  </si>
  <si>
    <t>INSTALAÇÃO DE VENTILAÇÃO HELICOCENTRÍFUGO 280M³/H EM AMBIENTES SEM JANELA, INCLUI FORNECIMENTO</t>
  </si>
  <si>
    <t xml:space="preserve"> 22.9 </t>
  </si>
  <si>
    <t xml:space="preserve"> 103244 </t>
  </si>
  <si>
    <t>AR CONDICIONADO SPLIT INVERTER, HI-WALL (PAREDE), 9000 BTU/H, CICLO FRIO - FORNECIMENTO E INSTALAÇÃO. AF_11/2021_PE</t>
  </si>
  <si>
    <t xml:space="preserve"> 22.10 </t>
  </si>
  <si>
    <t xml:space="preserve"> 1072 </t>
  </si>
  <si>
    <t>GRADE DE PROTEÇÃO PARA CONDENSADORAS DE AR CONDIDIONADO</t>
  </si>
  <si>
    <t xml:space="preserve"> 22.11 </t>
  </si>
  <si>
    <t xml:space="preserve"> 97327 </t>
  </si>
  <si>
    <t>TUBO EM COBRE FLEXÍVEL, DN 1/4, COM ISOLAMENTO, INSTALADO EM RAMAL DE ALIMENTAÇÃO DE AR CONDICIONADO COM CONDENSADORA INDIVIDUAL   FORNECIMENTO E INSTALAÇÃO. AF_12/2015</t>
  </si>
  <si>
    <t xml:space="preserve"> 22.12 </t>
  </si>
  <si>
    <t xml:space="preserve"> 97329 </t>
  </si>
  <si>
    <t>TUBO EM COBRE FLEXÍVEL, DN 1/2", COM ISOLAMENTO, INSTALADO EM RAMAL DE ALIMENTAÇÃO DE AR CONDICIONADO COM CONDENSADORA INDIVIDUAL  FORNECIMENTO E INSTALAÇÃO. AF_12/2015</t>
  </si>
  <si>
    <t xml:space="preserve"> 22.13 </t>
  </si>
  <si>
    <t xml:space="preserve"> 97328 </t>
  </si>
  <si>
    <t>TUBO EM COBRE FLEXÍVEL, DN 3/8", COM ISOLAMENTO, INSTALADO EM RAMAL DE ALIMENTAÇÃO DE AR CONDICIONADO COM CONDENSADORA INDIVIDUAL  FORNECIMENTO E INSTALAÇÃO. AF_12/2015</t>
  </si>
  <si>
    <t xml:space="preserve"> 22.14 </t>
  </si>
  <si>
    <t xml:space="preserve"> 97330 </t>
  </si>
  <si>
    <t>TUBO EM COBRE FLEXÍVEL, DN 5/8", COM ISOLAMENTO, INSTALADO EM RAMAL DE ALIMENTAÇÃO DE AR CONDICIONADO COM CONDENSADORA INDIVIDUAL  FORNECIMENTO E INSTALAÇÃO. AF_12/2015</t>
  </si>
  <si>
    <t xml:space="preserve"> 22.15 </t>
  </si>
  <si>
    <t xml:space="preserve"> 103292 </t>
  </si>
  <si>
    <t>TUBO EM COBRE FLEXÍVEL, DN 5/8", COM ISOLAMENTO, INSTALADO EM FORRO, PARA RAMAL DE ALIMENTAÇÃO DE AR CONDICIONADO, INCLUSO FIXADOR. AF_11/2021</t>
  </si>
  <si>
    <t>LIMPEZA</t>
  </si>
  <si>
    <t xml:space="preserve"> 99804 </t>
  </si>
  <si>
    <t>LIMPEZA DE PISO CERÂMICO OU PORCELANATO UTILIZANDO DETERGENTE NEUTRO E ESCOVAÇÃO MANUAL. AF_04/2019</t>
  </si>
  <si>
    <t xml:space="preserve"> 99817 </t>
  </si>
  <si>
    <t>LIMPEZA DE LAVATÓRIO DE LOUÇA COM BANCADA DE PEDRA, INCLUSIVE METAIS CORRESPONDENTES. AF_04/2019</t>
  </si>
  <si>
    <t xml:space="preserve"> 99806 </t>
  </si>
  <si>
    <t>LIMPEZA DE REVESTIMENTO CERÂMICO EM PAREDE COM PANO ÚMIDO AF_04/2019</t>
  </si>
  <si>
    <t xml:space="preserve"> 99821 </t>
  </si>
  <si>
    <t>LIMPEZA DE JANELA DE VIDRO COM CAIXILHO EM AÇO/ALUMÍNIO/PVC. AF_04/2019</t>
  </si>
  <si>
    <t xml:space="preserve"> 24.1 </t>
  </si>
  <si>
    <t xml:space="preserve"> 1075 </t>
  </si>
  <si>
    <t>ADMINISTRAÇÃO LOCAL (CONFORME ACÓRDÃO nº 2622/2013 TCU)</t>
  </si>
  <si>
    <t xml:space="preserve"> 25 </t>
  </si>
  <si>
    <t>COMPLEMENTOS E OUTROS SERVIÇOS</t>
  </si>
  <si>
    <t xml:space="preserve"> 25.1 </t>
  </si>
  <si>
    <t xml:space="preserve"> 10164 </t>
  </si>
  <si>
    <t>PLANO DE GERÊNCIAMENTO DE RESÍDUOS</t>
  </si>
  <si>
    <t xml:space="preserve"> 25.2 </t>
  </si>
  <si>
    <t xml:space="preserve"> 081010 CASAN </t>
  </si>
  <si>
    <t>ENSAIO DE RESISTÊNCIA A COMPRESSÃO SIMPLES</t>
  </si>
  <si>
    <t xml:space="preserve"> 25.3 </t>
  </si>
  <si>
    <t xml:space="preserve"> 97063 </t>
  </si>
  <si>
    <t>MONTAGEM E DESMONTAGEM DE ANDAIME MODULAR FACHADEIRO, COM PISO METÁLICO, PARA EDIFICAÇÕES COM MÚLTIPLOS PAVIMENTOS (EXCLUSIVE ANDAIME E LIMPEZA). AF_11/2017</t>
  </si>
  <si>
    <t xml:space="preserve"> 25.4 </t>
  </si>
  <si>
    <t>LOCACAO DE ANDAIME METALICO TIPO FACHADEIRO, LARGURA DE 1,20 M X ALTURA DE 2,0 M POR PAINEL, INCLUINDO DIAGONAIS EM X, BARRAS DE LIGACAO, SAPATAS E DEMAIS ITENS NECESSARIOS A MONTAGEM (NAO INCLUI INSTALACAO)</t>
  </si>
  <si>
    <t>M2XMES</t>
  </si>
  <si>
    <t xml:space="preserve"> 25.5 </t>
  </si>
  <si>
    <t xml:space="preserve"> 97062 </t>
  </si>
  <si>
    <t>COLOCAÇÃO DE TELA EM ANDAIME FACHADEIRO. AF_11/2017</t>
  </si>
  <si>
    <t xml:space="preserve"> 25.6 </t>
  </si>
  <si>
    <t xml:space="preserve"> DEINFRA 42517 </t>
  </si>
  <si>
    <t>Projeto Protecao Atmosferica</t>
  </si>
  <si>
    <t>Quant. Original</t>
  </si>
  <si>
    <t>Quant. Executada</t>
  </si>
  <si>
    <t>FORNECIMENTO E INSTALAÇÃO DE PLACA DE OBRA COM CHAPA GALVANIZADA E ESTRUTURA DE MADEIRA. AF_03/2022_PS</t>
  </si>
  <si>
    <t>SINAPI - 03/2025 - Santa Catarina (sem desoneração)</t>
  </si>
  <si>
    <t>_______________________________________________________________
Carolina dos Santos Kuhn
CREA-SC 062568-4</t>
  </si>
  <si>
    <t>REMOÇÃO DE TAPUME/ CHAPAS METÁLICAS E DE MADEIRA, DE FORMA MANUAL, SEM REAPROVEITAMENTO.</t>
  </si>
  <si>
    <t>REMOÇÃO DE JANELAS, DE FORMA MANUAL, SEM REAPROVEITAMENTO. AF_09/2023</t>
  </si>
  <si>
    <t>DRENAGEM</t>
  </si>
  <si>
    <t xml:space="preserve"> 102715 </t>
  </si>
  <si>
    <t xml:space="preserve"> 96396 </t>
  </si>
  <si>
    <t>EXECUÇÃO E COMPACTAÇÃO DE BASE E OU SUB BASE PARA PAVIMENTAÇÃO DE BRITA GRADUADA SIMPLES - EXCLUSIVE CARGA E TRANSPORTE. AF_11/2019</t>
  </si>
  <si>
    <t>EXECUÇÃO DE PAVIMENTO EM PISO INTERTRAVADO, COM BLOCO RETANGULAR COR NATURAL DE 20 X 10 CM, ESPESSURA 8 CM.
AF_10/2022</t>
  </si>
  <si>
    <t>PISO PODOTÁTIL DE ALERTA OU DIRECIONAL, DE CONCRETO, ASSENTADO SOBRE ARGAMASSA. AF_03/2024</t>
  </si>
  <si>
    <t>M2</t>
  </si>
  <si>
    <t>ESCAVAÇÃO MECANIZADA DE VALA COM PROF. ATÉ 1,5 M (MÉDIA MONTANTE E JUSANTE/UMA COMPOSIÇÃO POR TRECHO), ESCAVADEIRA (0,8 M3),LARG. MENOR QUE 1,5 M, EM SOLO DE 1A CATEGORIA, LOCAIS COM BAIXO NÍVEL DE INTERFERÊNCIA. AF_09/2024</t>
  </si>
  <si>
    <t>M3</t>
  </si>
  <si>
    <t>DRENO PROFUNDO (SEÇÃO 0,50 X 1,50 M), COM TUBO DE PEAD CORRUGADO PERFURADO, DN 100 MM, ]ENCHIMENTO COM BRITA, ENVOLVIDO COM MANTA GEOTÊXTIL. AF_07/2021</t>
  </si>
  <si>
    <t>MUROS E GRADIS</t>
  </si>
  <si>
    <t>LIMPEZA DE SUPERFÍCIE COM JATO DE ALTA PRESSÃO. AF_04/2019</t>
  </si>
  <si>
    <t>REMOÇÃO DE LUMINÁRIAS, DE FORMA MANUAL, SEM REAPROVEITAMENTO. AF_09/2023</t>
  </si>
  <si>
    <t>LUMINÁRIA ARANDELA TIPO TARTARUGA, DE SOBREPOR, COM 1 LÂMPADA LED DE 6 W, SEM REATOR - FORNECIMENTO E INSTALAÇÃO. AF_09/2024</t>
  </si>
  <si>
    <t>LUMINARIA LED REFLETOR RETANGULAR BIVOLT, LUZ BRANCA, 50 W</t>
  </si>
  <si>
    <t>APLICAÇÃO MANUAL DE FUNDO SELADOR ACRÍLICO EM PANOS COM PRESENÇA DE VÃOS DE EDIFÍCIOS DE MÚLTIPLOS PAVIMENTOS. AF_03/2024</t>
  </si>
  <si>
    <t>EMASSAMENTO COM MASSA LÁTEX, APLICAÇÃO EM PAREDE, DUAS DEMÃOS, LIXAMENTO MANUAL. AF_04/2023</t>
  </si>
  <si>
    <t>IMPLANTAÇÃO, URBANIZAÇÃO E SERVIÇOS EXTERNOS</t>
  </si>
  <si>
    <t>PAVIMENTAÇÃO</t>
  </si>
  <si>
    <t>CHUMBAMENTO LINEAR EM ALVENARIA PARA ELETRODUTOS COM DIÂMETROS MENORES OU IGUAIS A 40 MM. AF_09/2023</t>
  </si>
  <si>
    <t>TRAMA DE MADEIRA COMPOSTA POR TERÇAS PARA TELHADOS DE ATÉ 2 ÁGUAS PARA TELHA ONDULADA DE FIBROCIMENTO, METÁLICA, PLÁSTICA OU TERMOACÚSTICA, INCLUSO TRANSPORTE VERTICAL. AF_07/2019</t>
  </si>
  <si>
    <t>DEMOLIÇÃO DE PISO DE CONCRETO SIMPLES, DE FORMA MECANIZADA COM MARTELETE, SEM REAPROVEITAMENTO. AF_09/2023</t>
  </si>
  <si>
    <t>GUARDA-CORPO EM LAJE PÓS-DESFÔRMA COM ESCORAS DE MADEIRA ESTRONCADAS NA ESTRUTURA, TRAVESSÕES DE MADEIRA E  FECHAMENTO EM TELA DE POLIPROPILENO PARA EDIFÍCIOS COM ATÉ 4 PAVIMENTOS (1 MONTAGEM). AF_03/2024</t>
  </si>
  <si>
    <t>LIXAMENTO MANUAL EM SUPERFÍCIES METÁLICAS EM OBRA. AF_01/2020</t>
  </si>
  <si>
    <t>PINTURA COM TINTA ALQUÍDICA DE ACABAMENTO (ESMALTE SINTÉTICO ACETINADO) PULVERIZADA SOBRE SUPERFÍCIES METÁLICAS (EXCETO PERFIL) EXECUTADO EM OBRA (02 DEMÃOS). AF_01/2020_PE</t>
  </si>
  <si>
    <t>RASGO LINEAR MANUAL EM ALVENARIA, PARA ELETRODUTOS, DIÂMETROS MENORES OU IGUAIS A 40 MM. AF_09/2023</t>
  </si>
  <si>
    <t>ELETRODUTO FLEXÍVEL CORRUGADO REFORÇADO, PVC, DN 25 MM (3/4"), PARA CIRCUITOS TERMINAIS, INSTALADO EM PAREDE - FORNECIMENTO E INSTALAÇÃO. AF_03/2023</t>
  </si>
  <si>
    <t>13.3</t>
  </si>
  <si>
    <t>13.4</t>
  </si>
  <si>
    <t>DEMOLIÇÃO DE ARGAMASSAS, DE FORMA DE FORMA MECANIZADA COM MARTELETE, SEM REAPROVEITAMENTO. AF_09/2023</t>
  </si>
  <si>
    <t>11.2</t>
  </si>
  <si>
    <t>FORRO EM DRYWALL, PARA AMBIENTES COMERCIAIS, INCLUSIVE ESTRUTURA BIRECIONAL DE FIXAÇÃO. AF_08/2023_PS</t>
  </si>
  <si>
    <t>PAISAGISMO</t>
  </si>
  <si>
    <t>REVOLVIMENTO E LIMPEZA MANUAL DE SOLO. AF_07/2024</t>
  </si>
  <si>
    <t>ESPALHAMENTO DE TERRA VEGETAL PARA O PLANTIO. AF_07/2024</t>
  </si>
  <si>
    <t>PLANTIO DE GRAMA ESMERALDA OU SÃO CARLOS OU CURITIBANA, EM PLACAS. AF_07/2024</t>
  </si>
  <si>
    <t>PLANTIO DE ARBUSTO OU  CERCA VIVA. AF_07/2024</t>
  </si>
  <si>
    <t>ASSENTAMENTO DE GUIA (MEIO-FIO) EM TRECHO CURVO, CONFECCIONADA EM CONCRETO PRÉ-FABRICADO, DIMENSÕES 39X6,5X6,5X19 CM (COMPRIMENTO X BASE INFERIOR X BASE SUPERIOR X ALTURA), PARA DELIMITAÇÃO DE JARDINS, PRAÇAS OU PASSEIOS. AF_01/2024</t>
  </si>
  <si>
    <t>A cobertura do estacionamento não está em condições de reaproveitamento.</t>
  </si>
  <si>
    <t>Entulho novas demolições</t>
  </si>
  <si>
    <t>Revisão do reaproveitamento dos pisos e azulejos.</t>
  </si>
  <si>
    <t>Demolição do canteiro de obras.</t>
  </si>
  <si>
    <t>Remoção das janelas fachada frontal.</t>
  </si>
  <si>
    <t>Demolição do piso com revestimento em pedra do acesso lateral que será substituído por paver.</t>
  </si>
  <si>
    <t>Justificativa</t>
  </si>
  <si>
    <t>Recomposição dos guarda-corpos da obra que estão danificados.</t>
  </si>
  <si>
    <t>Fechamento janela removida e torre elevador fachada frontal.</t>
  </si>
  <si>
    <t>Fechamento torre elevador fachada frontal.</t>
  </si>
  <si>
    <t>Novos pontos elétricos (tomadas) copa e defletores (interruptores e luminárias).</t>
  </si>
  <si>
    <t>Revisão do reaproveitamento portas sala fiscal, copa e área de serviço.</t>
  </si>
  <si>
    <t>Revisão do reaproveitamento portas sala direção, banheiros e arquivo morto.</t>
  </si>
  <si>
    <t>Revisão do reaproveitamento porta lavabo.</t>
  </si>
  <si>
    <t>Fechamento janela, torre e chumbamentos e recomposição do reboco externo.</t>
  </si>
  <si>
    <t>Fechamento janela, torre e chumbamentos.</t>
  </si>
  <si>
    <t>Revisão de reaproveitamento de revestimentos lavabo, banheiros e área de serviço.</t>
  </si>
  <si>
    <t>Revisão de reaproveitamento de revestimentos.</t>
  </si>
  <si>
    <t>Refazer piso em frente ao elevador.</t>
  </si>
  <si>
    <t>Conferência inloco de ausência de execução do piso do banheiro PNE.</t>
  </si>
  <si>
    <t>Revisão do reaproveitamento dos forros existentes.</t>
  </si>
  <si>
    <t>Selador em toda área de pintura sobre reboco.</t>
  </si>
  <si>
    <t>Massa corrida em todas as paredes e forros de gesso acartonado e para regularizar superfícies com chumbamentos.</t>
  </si>
  <si>
    <t>13.5</t>
  </si>
  <si>
    <t>13.6</t>
  </si>
  <si>
    <t>EMASSAMENTO COM MASSA LÁTEX, APLICAÇÃO EM TETO, DUAS DEMÃOS, LIXAMENTO MANUAL. AF_04/2023</t>
  </si>
  <si>
    <t>PINTURA LÁTEX ACRÍLICA PREMIUM, APLICAÇÃO MANUAL EM TETO, DUAS DEMÃOS. AF_04/2023</t>
  </si>
  <si>
    <t>Item transferido para (Pavimentação)</t>
  </si>
  <si>
    <t>Item transferido para (Pavimentação) e substituído por peças de concreto.</t>
  </si>
  <si>
    <t xml:space="preserve">Reinstalar pontos com defeito e finalizar. </t>
  </si>
  <si>
    <t>Novos pontos elétricos copa e defletores.</t>
  </si>
  <si>
    <t>Novos pontos elétricos copa, defletores e troca da fiação do muro.</t>
  </si>
  <si>
    <t>Iluminação fachadas frontal, lateral e fundos.</t>
  </si>
  <si>
    <t>Revisão do reaproveitamento da drenagem existente.</t>
  </si>
  <si>
    <t>Bomba extra para manutenção (Backup)</t>
  </si>
  <si>
    <t>Correção de metragem corrimão escada.</t>
  </si>
  <si>
    <t>Correção de metragem guarda corpo escada, chaft e cobertura pav técnico.</t>
  </si>
  <si>
    <t>Falta executar conferência inloco janelas escada.</t>
  </si>
  <si>
    <t>Falta executar conferência inloco portas corredor térreo.</t>
  </si>
  <si>
    <t>Base para pavimentação em paver em todo o terreno, exceto nas áreas de grama.</t>
  </si>
  <si>
    <t>Paver em todo o terreno, exceto nas áreas de grama.</t>
  </si>
  <si>
    <t>Troca da solução em borracha por concreto (maior durabilidade área externa).</t>
  </si>
  <si>
    <t>Delimitação jardins.</t>
  </si>
  <si>
    <t>Jardins.</t>
  </si>
  <si>
    <t>Troca das luminárias embutidas do muro.</t>
  </si>
  <si>
    <t>Ppreparo para pintura do muro.</t>
  </si>
  <si>
    <t>Fechamento dos vãos das luminárias removidas.</t>
  </si>
  <si>
    <t>Pintura muro.</t>
  </si>
  <si>
    <t>Preparo pintura gradis frontais.</t>
  </si>
  <si>
    <t>Pintura gradis frontais.</t>
  </si>
  <si>
    <t>24.1</t>
  </si>
  <si>
    <t>24.2</t>
  </si>
  <si>
    <t>24.3</t>
  </si>
  <si>
    <t>24.4</t>
  </si>
  <si>
    <t>AR CONDICIONADO SPLIT ON/OFF, CASSETE (TETO), 24000 BTU/H, CICLO QUENTE/FRIO - FORNECIMENTO E INSTALAÇÃO. AF_11/2021_PE</t>
  </si>
  <si>
    <t>Revisão do reaproveitamento dos equipamentos existentes (roubados)</t>
  </si>
  <si>
    <t>Revisão do reaproveitamento do canteiro executado.</t>
  </si>
  <si>
    <t>Item Original</t>
  </si>
  <si>
    <t>Quant. Remanesc.</t>
  </si>
  <si>
    <t>Item Revisão</t>
  </si>
  <si>
    <t>-</t>
  </si>
  <si>
    <t>1.1</t>
  </si>
  <si>
    <t>Recomposição da placa de obra.</t>
  </si>
  <si>
    <t>2.1</t>
  </si>
  <si>
    <t>2.2</t>
  </si>
  <si>
    <t>2.3</t>
  </si>
  <si>
    <t>2.4</t>
  </si>
  <si>
    <t>2.5</t>
  </si>
  <si>
    <t>2.6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</si>
  <si>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</si>
  <si>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</si>
  <si>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</si>
  <si>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</si>
  <si>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</si>
  <si>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</si>
  <si>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</si>
  <si>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</si>
  <si>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</si>
  <si>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</si>
  <si>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4.1</t>
  </si>
  <si>
    <t>4.1.1</t>
  </si>
  <si>
    <t>4.1.1.1</t>
  </si>
  <si>
    <t>4.1.1.2</t>
  </si>
  <si>
    <t>4.1.2</t>
  </si>
  <si>
    <t xml:space="preserve">4.1.2.1 </t>
  </si>
  <si>
    <t>4.2</t>
  </si>
  <si>
    <t>4.2.1</t>
  </si>
  <si>
    <t>4.2.1.1</t>
  </si>
  <si>
    <t>EXECUÇÃO DE REMANESCENTE DA REFORMA E AMPLIAÇÃO DA INSPETORIA DE JOINVILLE 
PROCESSO ADMINISTRATIVO Nº 5-250072862-2</t>
  </si>
  <si>
    <t xml:space="preserve"> </t>
  </si>
  <si>
    <t>4.2.2</t>
  </si>
  <si>
    <t>4.2.2.1</t>
  </si>
  <si>
    <t>4.3</t>
  </si>
  <si>
    <t>4.3.1</t>
  </si>
  <si>
    <t>4.3.3.1</t>
  </si>
  <si>
    <t>5.1</t>
  </si>
  <si>
    <t>5.1.1</t>
  </si>
  <si>
    <t xml:space="preserve">5.1.1.1 </t>
  </si>
  <si>
    <t>5.1.1.2</t>
  </si>
  <si>
    <t>5.1.1.3</t>
  </si>
  <si>
    <t>5.1.1.4</t>
  </si>
  <si>
    <t>5.1.1.5</t>
  </si>
  <si>
    <t>5.1.1.6</t>
  </si>
  <si>
    <t>5.1.1.7</t>
  </si>
  <si>
    <t>5.1.1.8</t>
  </si>
  <si>
    <t>5.1.1.9</t>
  </si>
  <si>
    <t xml:space="preserve">5.1.1.10 </t>
  </si>
  <si>
    <t>5.1.1.11</t>
  </si>
  <si>
    <t>5.1.1.12</t>
  </si>
  <si>
    <t>QUANTITATIVO COMPARATIVO (CONTRATO ORIGINAL X REVISÃO REMANESCENTE)</t>
  </si>
  <si>
    <t xml:space="preserve">5.1.2 </t>
  </si>
  <si>
    <t xml:space="preserve">5.1.2.1 </t>
  </si>
  <si>
    <t>5.1.2.2</t>
  </si>
  <si>
    <t>5.1.2.3</t>
  </si>
  <si>
    <t>5.1.2.4</t>
  </si>
  <si>
    <t>5.2</t>
  </si>
  <si>
    <t>5.2.1</t>
  </si>
  <si>
    <t xml:space="preserve">5.2.1.1 </t>
  </si>
  <si>
    <t>5.2.1.2</t>
  </si>
  <si>
    <t>5.2.1.3</t>
  </si>
  <si>
    <t>5.2.1.4</t>
  </si>
  <si>
    <t>5.2.1.5</t>
  </si>
  <si>
    <t xml:space="preserve">5.2.2 </t>
  </si>
  <si>
    <t xml:space="preserve"> 5.2.2.1</t>
  </si>
  <si>
    <t>5.3</t>
  </si>
  <si>
    <t xml:space="preserve">5.3.1 </t>
  </si>
  <si>
    <t xml:space="preserve">5.3.1.1 </t>
  </si>
  <si>
    <t>5.3.1.2</t>
  </si>
  <si>
    <t>5.3.1.3</t>
  </si>
  <si>
    <t>5.3.1.4</t>
  </si>
  <si>
    <t>5.3.1.5</t>
  </si>
  <si>
    <t>5.3.1.6</t>
  </si>
  <si>
    <t>5.3.1.7</t>
  </si>
  <si>
    <t xml:space="preserve">5.3.2 </t>
  </si>
  <si>
    <t>5.3.2.1</t>
  </si>
  <si>
    <t>5.4</t>
  </si>
  <si>
    <t>5.4.1</t>
  </si>
  <si>
    <t>5.4.1.1</t>
  </si>
  <si>
    <t>6.1</t>
  </si>
  <si>
    <t>7.1</t>
  </si>
  <si>
    <t>7.1.1</t>
  </si>
  <si>
    <t>7.2</t>
  </si>
  <si>
    <t>7.2.1</t>
  </si>
  <si>
    <t>7.3</t>
  </si>
  <si>
    <t>7.3.1</t>
  </si>
  <si>
    <t>7.4</t>
  </si>
  <si>
    <t>7.4.1</t>
  </si>
  <si>
    <t>7.5</t>
  </si>
  <si>
    <t>7.5.1</t>
  </si>
  <si>
    <t>8.1</t>
  </si>
  <si>
    <t>8.1.1</t>
  </si>
  <si>
    <t xml:space="preserve">8.1.1.1 </t>
  </si>
  <si>
    <t xml:space="preserve">8.1.1.2 </t>
  </si>
  <si>
    <t>8.1.2</t>
  </si>
  <si>
    <t>8.1.2.1</t>
  </si>
  <si>
    <t>8.1.3</t>
  </si>
  <si>
    <t>8.1.3.1</t>
  </si>
  <si>
    <t>8.1.3.2</t>
  </si>
  <si>
    <t>8.1.3.3</t>
  </si>
  <si>
    <t>8.2</t>
  </si>
  <si>
    <t>8.2.1</t>
  </si>
  <si>
    <t>8.2.1.1</t>
  </si>
  <si>
    <t>8.2.1.2</t>
  </si>
  <si>
    <t>8.2.2</t>
  </si>
  <si>
    <t>8.2.2.1</t>
  </si>
  <si>
    <t>8.2.3.1</t>
  </si>
  <si>
    <t>8.2.3.2</t>
  </si>
  <si>
    <t>8.2.3</t>
  </si>
  <si>
    <t>8.3</t>
  </si>
  <si>
    <t>8.3.1</t>
  </si>
  <si>
    <t>8.3.1.1</t>
  </si>
  <si>
    <t>8.3.1.2</t>
  </si>
  <si>
    <t>8.3.2</t>
  </si>
  <si>
    <t>8.3.2.1</t>
  </si>
  <si>
    <t>8.3.3</t>
  </si>
  <si>
    <t>8.3.3.1</t>
  </si>
  <si>
    <t>8.3.3.2</t>
  </si>
  <si>
    <t>8.3.3.3</t>
  </si>
  <si>
    <t>8.4</t>
  </si>
  <si>
    <t>8.4.1</t>
  </si>
  <si>
    <t>8.5</t>
  </si>
  <si>
    <t>8.5.1</t>
  </si>
  <si>
    <t>8.5.1.1</t>
  </si>
  <si>
    <t>8.5.1.2</t>
  </si>
  <si>
    <t>9.1</t>
  </si>
  <si>
    <t>9.2</t>
  </si>
  <si>
    <t>10.1</t>
  </si>
  <si>
    <t>10.2</t>
  </si>
  <si>
    <t>10.3</t>
  </si>
  <si>
    <t>10.4</t>
  </si>
  <si>
    <t>11.1</t>
  </si>
  <si>
    <t>12.1</t>
  </si>
  <si>
    <t>12.2</t>
  </si>
  <si>
    <t>13.1</t>
  </si>
  <si>
    <t>13.1.1</t>
  </si>
  <si>
    <t>13.2</t>
  </si>
  <si>
    <t>13.2.1</t>
  </si>
  <si>
    <t>13.2.2</t>
  </si>
  <si>
    <t>13.2.3</t>
  </si>
  <si>
    <t>13.2.4</t>
  </si>
  <si>
    <t>13.2.5</t>
  </si>
  <si>
    <t>13.2.6</t>
  </si>
  <si>
    <t>13.2.7</t>
  </si>
  <si>
    <t>13.2.8</t>
  </si>
  <si>
    <t>13.2.9</t>
  </si>
  <si>
    <t>13.2.10</t>
  </si>
  <si>
    <t>13.2.11</t>
  </si>
  <si>
    <t>13.2.12</t>
  </si>
  <si>
    <t>13.2.13</t>
  </si>
  <si>
    <t>13.3.1</t>
  </si>
  <si>
    <t>13.3.2</t>
  </si>
  <si>
    <t>13.3.3</t>
  </si>
  <si>
    <t>13.3.4</t>
  </si>
  <si>
    <t>13.3.5</t>
  </si>
  <si>
    <t>13.3.6</t>
  </si>
  <si>
    <t>13.3.7</t>
  </si>
  <si>
    <t>13.3.8</t>
  </si>
  <si>
    <t>13.3.9</t>
  </si>
  <si>
    <t>13.3.10</t>
  </si>
  <si>
    <t>13.3.11</t>
  </si>
  <si>
    <t>13.4.1</t>
  </si>
  <si>
    <t>13.4.2</t>
  </si>
  <si>
    <t>13.4.3</t>
  </si>
  <si>
    <t>13.4.4</t>
  </si>
  <si>
    <t>13.4.5</t>
  </si>
  <si>
    <t>13.5.1</t>
  </si>
  <si>
    <t>13.5.2</t>
  </si>
  <si>
    <t>13.5.3</t>
  </si>
  <si>
    <t>13.5.4</t>
  </si>
  <si>
    <t>13.5.5</t>
  </si>
  <si>
    <t>13.5.6</t>
  </si>
  <si>
    <t>13.5.7</t>
  </si>
  <si>
    <t>13.6.1</t>
  </si>
  <si>
    <t>13.6.2</t>
  </si>
  <si>
    <t>13.6.3</t>
  </si>
  <si>
    <t>13.6.4</t>
  </si>
  <si>
    <t>13.6.5</t>
  </si>
  <si>
    <t>13.6.6</t>
  </si>
  <si>
    <t>13.6.7</t>
  </si>
  <si>
    <t>13.6.8</t>
  </si>
  <si>
    <t>13.6.9</t>
  </si>
  <si>
    <t>13.6.10</t>
  </si>
  <si>
    <t>13.6.11</t>
  </si>
  <si>
    <t>13.6.12</t>
  </si>
  <si>
    <t>13.6.13</t>
  </si>
  <si>
    <t>13.6.14</t>
  </si>
  <si>
    <t>13.6.15</t>
  </si>
  <si>
    <t>13.7</t>
  </si>
  <si>
    <t>13.7.1</t>
  </si>
  <si>
    <t>13.7.2</t>
  </si>
  <si>
    <t>13.7.3</t>
  </si>
  <si>
    <t>13.8</t>
  </si>
  <si>
    <t>13.8.1</t>
  </si>
  <si>
    <t>13.8.2</t>
  </si>
  <si>
    <t>13.8.3</t>
  </si>
  <si>
    <t>13.8.4</t>
  </si>
  <si>
    <t>13.8.5</t>
  </si>
  <si>
    <t>13.8.6</t>
  </si>
  <si>
    <t>13.8.7</t>
  </si>
  <si>
    <t>13.8.8</t>
  </si>
  <si>
    <t>13.9</t>
  </si>
  <si>
    <t>13.9.1</t>
  </si>
  <si>
    <t>13.9.2</t>
  </si>
  <si>
    <t>13.9.3</t>
  </si>
  <si>
    <t>13.9.4</t>
  </si>
  <si>
    <t>13.9.5</t>
  </si>
  <si>
    <t>14.1</t>
  </si>
  <si>
    <t>14.1.1</t>
  </si>
  <si>
    <t>14.1.1.1</t>
  </si>
  <si>
    <t>14.1.1.2</t>
  </si>
  <si>
    <t>14.1.2</t>
  </si>
  <si>
    <t>14.1.2.1</t>
  </si>
  <si>
    <t>14.2</t>
  </si>
  <si>
    <t>14.2.1</t>
  </si>
  <si>
    <t>14.2.1.1</t>
  </si>
  <si>
    <t>14.3</t>
  </si>
  <si>
    <t>14.3.1</t>
  </si>
  <si>
    <t>14.4</t>
  </si>
  <si>
    <t>14.4.1</t>
  </si>
  <si>
    <t>14.4.2</t>
  </si>
  <si>
    <t>14.5</t>
  </si>
  <si>
    <t>14.5.1</t>
  </si>
  <si>
    <t>15.1</t>
  </si>
  <si>
    <t>15.2</t>
  </si>
  <si>
    <t>15.3</t>
  </si>
  <si>
    <t>15.4</t>
  </si>
  <si>
    <t>15.5</t>
  </si>
  <si>
    <t>15.6</t>
  </si>
  <si>
    <t>15.7</t>
  </si>
  <si>
    <t>15.8</t>
  </si>
  <si>
    <t>15.9</t>
  </si>
  <si>
    <t>15.10</t>
  </si>
  <si>
    <t>15.11</t>
  </si>
  <si>
    <t>15.12</t>
  </si>
  <si>
    <t>15.13</t>
  </si>
  <si>
    <t>15.14</t>
  </si>
  <si>
    <t>15.15</t>
  </si>
  <si>
    <t>15.16</t>
  </si>
  <si>
    <t>15.17</t>
  </si>
  <si>
    <t>15.18</t>
  </si>
  <si>
    <t>15.19</t>
  </si>
  <si>
    <t>15.20</t>
  </si>
  <si>
    <t>15.21</t>
  </si>
  <si>
    <t>15.22</t>
  </si>
  <si>
    <t>15.23</t>
  </si>
  <si>
    <t>15.24</t>
  </si>
  <si>
    <t>16.1</t>
  </si>
  <si>
    <t>16.2</t>
  </si>
  <si>
    <t>16.3</t>
  </si>
  <si>
    <t>16.4</t>
  </si>
  <si>
    <t>16.5</t>
  </si>
  <si>
    <t>16.6</t>
  </si>
  <si>
    <t>16.7</t>
  </si>
  <si>
    <t>16.8</t>
  </si>
  <si>
    <t>16.9</t>
  </si>
  <si>
    <t>16.10</t>
  </si>
  <si>
    <t>16.11</t>
  </si>
  <si>
    <t>16.12</t>
  </si>
  <si>
    <t>16.13</t>
  </si>
  <si>
    <t>16.14</t>
  </si>
  <si>
    <t>17.1</t>
  </si>
  <si>
    <t>17.2</t>
  </si>
  <si>
    <t>17.3</t>
  </si>
  <si>
    <t>17.4</t>
  </si>
  <si>
    <t>17.5</t>
  </si>
  <si>
    <t>17.6</t>
  </si>
  <si>
    <t>17.7</t>
  </si>
  <si>
    <t>18.1</t>
  </si>
  <si>
    <t>18.2</t>
  </si>
  <si>
    <t>18.3</t>
  </si>
  <si>
    <t>18.4</t>
  </si>
  <si>
    <t>18.5</t>
  </si>
  <si>
    <t>18.6</t>
  </si>
  <si>
    <t>18.7</t>
  </si>
  <si>
    <t>18.8</t>
  </si>
  <si>
    <t>18.9</t>
  </si>
  <si>
    <t>18.10</t>
  </si>
  <si>
    <t>18.11</t>
  </si>
  <si>
    <t>18.12</t>
  </si>
  <si>
    <t>18.13</t>
  </si>
  <si>
    <t>18.14</t>
  </si>
  <si>
    <t>18.15</t>
  </si>
  <si>
    <t>19.1</t>
  </si>
  <si>
    <t>19.1.1</t>
  </si>
  <si>
    <t>19.1.2</t>
  </si>
  <si>
    <t>19.1.3</t>
  </si>
  <si>
    <t>19.2</t>
  </si>
  <si>
    <t>19.2.1</t>
  </si>
  <si>
    <t>19.2.2</t>
  </si>
  <si>
    <t>19.2.3</t>
  </si>
  <si>
    <t>19.3</t>
  </si>
  <si>
    <t>19.3.1</t>
  </si>
  <si>
    <t>19.3.2</t>
  </si>
  <si>
    <t>19.3.3</t>
  </si>
  <si>
    <t>19.3.4</t>
  </si>
  <si>
    <t>19.4</t>
  </si>
  <si>
    <t>19.4.1</t>
  </si>
  <si>
    <t>19.4.2</t>
  </si>
  <si>
    <t>19.4.3</t>
  </si>
  <si>
    <t>19.4.4</t>
  </si>
  <si>
    <t>19.4.5</t>
  </si>
  <si>
    <t>19.4.6</t>
  </si>
  <si>
    <t>20.1</t>
  </si>
  <si>
    <t>20.2</t>
  </si>
  <si>
    <t>20.3</t>
  </si>
  <si>
    <t>20.4</t>
  </si>
  <si>
    <t>21.1</t>
  </si>
  <si>
    <t>21.2</t>
  </si>
  <si>
    <t>21.3</t>
  </si>
  <si>
    <t>21.4</t>
  </si>
  <si>
    <t>21.5</t>
  </si>
  <si>
    <t>21.6</t>
  </si>
  <si>
    <t>Pintura forros de gesso acartonado.</t>
  </si>
  <si>
    <t>Massa corrida em forros de gesso acartonado.</t>
  </si>
  <si>
    <t>11.3</t>
  </si>
  <si>
    <t>11.4</t>
  </si>
  <si>
    <t>11.5</t>
  </si>
  <si>
    <t>11.6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</si>
</sst>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\ %"/>
    <numFmt numFmtId="165" formatCode="_(* #,##0.00_);_(* \(#,##0.00\);_(* &quot;-&quot;??_);_(@_)"/>
    <numFmt numFmtId="166" formatCode="_-* #,##0.00_-;\-* #,##0.00_-;_-* \-??_-;_-@_-"/>
    <numFmt numFmtId="167" formatCode="_(* #,##0.00_);_(* \(#,##0.00\);_(* \-??_);_(@_)"/>
    <numFmt numFmtId="168" formatCode="_-&quot;R$ &quot;* #,##0.00_-;&quot;-R$ &quot;* #,##0.00_-;_-&quot;R$ &quot;* \-??_-;_-@_-"/>
  </numFmts>
  <fonts count="37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1"/>
      <name val="Arial"/>
      <family val="1"/>
    </font>
    <font>
      <sz val="11"/>
      <color rgb="FF000000"/>
      <name val="Calibri"/>
      <scheme val="minor"/>
    </font>
    <font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8"/>
      <color indexed="54"/>
      <name val="Calibri Light"/>
      <family val="2"/>
    </font>
    <font>
      <sz val="10"/>
      <color rgb="FF000000"/>
      <name val="Times New Roman"/>
      <family val="1"/>
    </font>
    <font>
      <u/>
      <sz val="11"/>
      <color theme="10"/>
      <name val="Calibri"/>
      <family val="2"/>
    </font>
    <font>
      <sz val="1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  <bgColor rgb="FFFFFFFF"/>
      </patternFill>
    </fill>
    <fill>
      <patternFill patternType="solid">
        <fgColor theme="2" tint="-0.14999847407452621"/>
        <bgColor rgb="FFFFFFFF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42"/>
      </patternFill>
    </fill>
    <fill>
      <patternFill patternType="solid">
        <fgColor indexed="4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22"/>
        <bgColor indexed="44"/>
      </patternFill>
    </fill>
    <fill>
      <patternFill patternType="solid">
        <fgColor indexed="49"/>
        <bgColor indexed="40"/>
      </patternFill>
    </fill>
    <fill>
      <patternFill patternType="solid">
        <fgColor indexed="57"/>
        <bgColor indexed="21"/>
      </patternFill>
    </fill>
    <fill>
      <patternFill patternType="solid">
        <fgColor indexed="9"/>
        <bgColor indexed="41"/>
      </patternFill>
    </fill>
    <fill>
      <patternFill patternType="solid">
        <fgColor indexed="55"/>
        <bgColor indexed="46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62"/>
        <bgColor indexed="56"/>
      </patternFill>
    </fill>
  </fills>
  <borders count="33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44"/>
      </left>
      <right style="thin">
        <color indexed="44"/>
      </right>
      <top style="thin">
        <color indexed="44"/>
      </top>
      <bottom style="thin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4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</borders>
  <cellStyleXfs count="123">
    <xf numFmtId="0" fontId="0" fillId="0" borderId="0"/>
    <xf numFmtId="44" fontId="9" fillId="0" borderId="0" applyFont="0" applyFill="0" applyBorder="0" applyAlignment="0" applyProtection="0"/>
    <xf numFmtId="0" fontId="10" fillId="0" borderId="0"/>
    <xf numFmtId="9" fontId="17" fillId="0" borderId="0" applyFont="0" applyFill="0" applyBorder="0" applyAlignment="0" applyProtection="0"/>
    <xf numFmtId="0" fontId="12" fillId="0" borderId="0"/>
    <xf numFmtId="0" fontId="5" fillId="0" borderId="0"/>
    <xf numFmtId="0" fontId="5" fillId="0" borderId="0"/>
    <xf numFmtId="165" fontId="12" fillId="0" borderId="0" applyFont="0" applyFill="0" applyBorder="0" applyAlignment="0" applyProtection="0"/>
    <xf numFmtId="0" fontId="18" fillId="0" borderId="0"/>
    <xf numFmtId="4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5" fillId="0" borderId="0"/>
    <xf numFmtId="0" fontId="5" fillId="0" borderId="0"/>
    <xf numFmtId="44" fontId="17" fillId="0" borderId="0" applyFont="0" applyFill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2" borderId="0" applyNumberFormat="0" applyBorder="0" applyAlignment="0" applyProtection="0"/>
    <xf numFmtId="0" fontId="20" fillId="27" borderId="0" applyNumberFormat="0" applyBorder="0" applyAlignment="0" applyProtection="0"/>
    <xf numFmtId="0" fontId="20" fillId="25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21" fillId="21" borderId="0" applyNumberFormat="0" applyBorder="0" applyAlignment="0" applyProtection="0"/>
    <xf numFmtId="0" fontId="22" fillId="30" borderId="22" applyNumberFormat="0" applyAlignment="0" applyProtection="0"/>
    <xf numFmtId="0" fontId="23" fillId="31" borderId="23" applyNumberFormat="0" applyAlignment="0" applyProtection="0"/>
    <xf numFmtId="0" fontId="24" fillId="0" borderId="24" applyNumberFormat="0" applyFill="0" applyAlignment="0" applyProtection="0"/>
    <xf numFmtId="0" fontId="20" fillId="28" borderId="0" applyNumberFormat="0" applyBorder="0" applyAlignment="0" applyProtection="0"/>
    <xf numFmtId="0" fontId="20" fillId="32" borderId="0" applyNumberFormat="0" applyBorder="0" applyAlignment="0" applyProtection="0"/>
    <xf numFmtId="0" fontId="20" fillId="31" borderId="0" applyNumberFormat="0" applyBorder="0" applyAlignment="0" applyProtection="0"/>
    <xf numFmtId="0" fontId="20" fillId="33" borderId="0" applyNumberFormat="0" applyBorder="0" applyAlignment="0" applyProtection="0"/>
    <xf numFmtId="0" fontId="20" fillId="34" borderId="0" applyNumberFormat="0" applyBorder="0" applyAlignment="0" applyProtection="0"/>
    <xf numFmtId="0" fontId="20" fillId="29" borderId="0" applyNumberFormat="0" applyBorder="0" applyAlignment="0" applyProtection="0"/>
    <xf numFmtId="0" fontId="25" fillId="22" borderId="22" applyNumberFormat="0" applyAlignment="0" applyProtection="0"/>
    <xf numFmtId="168" fontId="12" fillId="0" borderId="0" applyFill="0" applyBorder="0" applyAlignment="0" applyProtection="0"/>
    <xf numFmtId="0" fontId="12" fillId="0" borderId="0"/>
    <xf numFmtId="0" fontId="19" fillId="0" borderId="0"/>
    <xf numFmtId="0" fontId="12" fillId="24" borderId="25" applyNumberFormat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0" fontId="26" fillId="30" borderId="26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0" fillId="0" borderId="27" applyNumberFormat="0" applyFill="0" applyAlignment="0" applyProtection="0"/>
    <xf numFmtId="0" fontId="31" fillId="0" borderId="28" applyNumberFormat="0" applyFill="0" applyAlignment="0" applyProtection="0"/>
    <xf numFmtId="0" fontId="32" fillId="0" borderId="29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9" fillId="0" borderId="30" applyNumberFormat="0" applyFill="0" applyAlignment="0" applyProtection="0"/>
    <xf numFmtId="167" fontId="12" fillId="0" borderId="0" applyFill="0" applyBorder="0" applyAlignment="0" applyProtection="0"/>
    <xf numFmtId="166" fontId="12" fillId="0" borderId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2" borderId="0" applyNumberFormat="0" applyBorder="0" applyAlignment="0" applyProtection="0"/>
    <xf numFmtId="0" fontId="20" fillId="27" borderId="0" applyNumberFormat="0" applyBorder="0" applyAlignment="0" applyProtection="0"/>
    <xf numFmtId="0" fontId="20" fillId="25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21" fillId="21" borderId="0" applyNumberFormat="0" applyBorder="0" applyAlignment="0" applyProtection="0"/>
    <xf numFmtId="0" fontId="22" fillId="30" borderId="22" applyNumberFormat="0" applyAlignment="0" applyProtection="0"/>
    <xf numFmtId="0" fontId="23" fillId="31" borderId="23" applyNumberFormat="0" applyAlignment="0" applyProtection="0"/>
    <xf numFmtId="0" fontId="24" fillId="0" borderId="24" applyNumberFormat="0" applyFill="0" applyAlignment="0" applyProtection="0"/>
    <xf numFmtId="0" fontId="20" fillId="28" borderId="0" applyNumberFormat="0" applyBorder="0" applyAlignment="0" applyProtection="0"/>
    <xf numFmtId="0" fontId="20" fillId="32" borderId="0" applyNumberFormat="0" applyBorder="0" applyAlignment="0" applyProtection="0"/>
    <xf numFmtId="0" fontId="20" fillId="31" borderId="0" applyNumberFormat="0" applyBorder="0" applyAlignment="0" applyProtection="0"/>
    <xf numFmtId="0" fontId="20" fillId="33" borderId="0" applyNumberFormat="0" applyBorder="0" applyAlignment="0" applyProtection="0"/>
    <xf numFmtId="0" fontId="20" fillId="34" borderId="0" applyNumberFormat="0" applyBorder="0" applyAlignment="0" applyProtection="0"/>
    <xf numFmtId="0" fontId="20" fillId="29" borderId="0" applyNumberFormat="0" applyBorder="0" applyAlignment="0" applyProtection="0"/>
    <xf numFmtId="0" fontId="25" fillId="22" borderId="22" applyNumberFormat="0" applyAlignment="0" applyProtection="0"/>
    <xf numFmtId="168" fontId="12" fillId="0" borderId="0" applyFill="0" applyBorder="0" applyAlignment="0" applyProtection="0"/>
    <xf numFmtId="0" fontId="12" fillId="24" borderId="25" applyNumberFormat="0" applyAlignment="0" applyProtection="0"/>
    <xf numFmtId="9" fontId="12" fillId="0" borderId="0" applyFill="0" applyBorder="0" applyAlignment="0" applyProtection="0"/>
    <xf numFmtId="0" fontId="26" fillId="30" borderId="26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0" fillId="0" borderId="27" applyNumberFormat="0" applyFill="0" applyAlignment="0" applyProtection="0"/>
    <xf numFmtId="0" fontId="31" fillId="0" borderId="28" applyNumberFormat="0" applyFill="0" applyAlignment="0" applyProtection="0"/>
    <xf numFmtId="0" fontId="32" fillId="0" borderId="29" applyNumberFormat="0" applyFill="0" applyAlignment="0" applyProtection="0"/>
    <xf numFmtId="0" fontId="32" fillId="0" borderId="0" applyNumberFormat="0" applyFill="0" applyBorder="0" applyAlignment="0" applyProtection="0"/>
    <xf numFmtId="0" fontId="29" fillId="0" borderId="30" applyNumberFormat="0" applyFill="0" applyAlignment="0" applyProtection="0"/>
    <xf numFmtId="167" fontId="12" fillId="0" borderId="0" applyFill="0" applyBorder="0" applyAlignment="0" applyProtection="0"/>
    <xf numFmtId="0" fontId="34" fillId="0" borderId="0"/>
    <xf numFmtId="44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7" fillId="0" borderId="0"/>
    <xf numFmtId="0" fontId="4" fillId="0" borderId="0"/>
    <xf numFmtId="0" fontId="3" fillId="0" borderId="0"/>
    <xf numFmtId="0" fontId="2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79">
    <xf numFmtId="0" fontId="0" fillId="0" borderId="0" xfId="0"/>
    <xf numFmtId="0" fontId="7" fillId="6" borderId="2" xfId="0" applyFont="1" applyFill="1" applyBorder="1" applyAlignment="1">
      <alignment horizontal="right" vertical="top" wrapText="1"/>
    </xf>
    <xf numFmtId="0" fontId="7" fillId="17" borderId="0" xfId="0" applyFont="1" applyFill="1" applyAlignment="1">
      <alignment horizontal="center" vertical="top" wrapText="1"/>
    </xf>
    <xf numFmtId="0" fontId="15" fillId="19" borderId="19" xfId="2" applyFont="1" applyFill="1" applyBorder="1" applyAlignment="1">
      <alignment horizontal="left" vertical="center" wrapText="1"/>
    </xf>
    <xf numFmtId="0" fontId="6" fillId="4" borderId="31" xfId="0" applyFont="1" applyFill="1" applyBorder="1" applyAlignment="1">
      <alignment horizontal="right" vertical="top" wrapText="1"/>
    </xf>
    <xf numFmtId="2" fontId="8" fillId="10" borderId="6" xfId="0" applyNumberFormat="1" applyFont="1" applyFill="1" applyBorder="1" applyAlignment="1">
      <alignment horizontal="right" vertical="top" wrapText="1"/>
    </xf>
    <xf numFmtId="2" fontId="7" fillId="6" borderId="2" xfId="0" applyNumberFormat="1" applyFont="1" applyFill="1" applyBorder="1" applyAlignment="1">
      <alignment horizontal="right" vertical="top" wrapText="1"/>
    </xf>
    <xf numFmtId="0" fontId="13" fillId="19" borderId="17" xfId="2" applyFont="1" applyFill="1" applyBorder="1" applyAlignment="1">
      <alignment vertical="center" wrapText="1"/>
    </xf>
    <xf numFmtId="2" fontId="8" fillId="14" borderId="10" xfId="0" applyNumberFormat="1" applyFont="1" applyFill="1" applyBorder="1" applyAlignment="1">
      <alignment horizontal="right" vertical="top" wrapText="1"/>
    </xf>
    <xf numFmtId="0" fontId="8" fillId="8" borderId="4" xfId="0" applyFont="1" applyFill="1" applyBorder="1" applyAlignment="1">
      <alignment horizontal="left" vertical="top" wrapText="1"/>
    </xf>
    <xf numFmtId="0" fontId="8" fillId="10" borderId="6" xfId="0" applyFont="1" applyFill="1" applyBorder="1" applyAlignment="1">
      <alignment horizontal="right" vertical="top" wrapText="1"/>
    </xf>
    <xf numFmtId="0" fontId="8" fillId="9" borderId="5" xfId="0" applyFont="1" applyFill="1" applyBorder="1" applyAlignment="1">
      <alignment horizontal="center" vertical="top" wrapText="1"/>
    </xf>
    <xf numFmtId="0" fontId="7" fillId="5" borderId="1" xfId="0" applyFont="1" applyFill="1" applyBorder="1" applyAlignment="1">
      <alignment horizontal="left" vertical="top" wrapText="1"/>
    </xf>
    <xf numFmtId="2" fontId="7" fillId="6" borderId="11" xfId="0" applyNumberFormat="1" applyFont="1" applyFill="1" applyBorder="1" applyAlignment="1">
      <alignment horizontal="right" vertical="top" wrapText="1"/>
    </xf>
    <xf numFmtId="2" fontId="8" fillId="10" borderId="11" xfId="0" applyNumberFormat="1" applyFont="1" applyFill="1" applyBorder="1" applyAlignment="1">
      <alignment horizontal="right" vertical="top" wrapText="1"/>
    </xf>
    <xf numFmtId="0" fontId="8" fillId="18" borderId="0" xfId="0" applyFont="1" applyFill="1" applyAlignment="1">
      <alignment horizontal="center" vertical="top" wrapText="1"/>
    </xf>
    <xf numFmtId="0" fontId="8" fillId="8" borderId="11" xfId="0" applyFont="1" applyFill="1" applyBorder="1" applyAlignment="1">
      <alignment horizontal="left" vertical="top" wrapText="1"/>
    </xf>
    <xf numFmtId="0" fontId="7" fillId="5" borderId="11" xfId="0" applyFont="1" applyFill="1" applyBorder="1" applyAlignment="1">
      <alignment horizontal="left" vertical="top" wrapText="1"/>
    </xf>
    <xf numFmtId="0" fontId="6" fillId="2" borderId="31" xfId="0" applyFont="1" applyFill="1" applyBorder="1" applyAlignment="1">
      <alignment horizontal="left" vertical="top" wrapText="1"/>
    </xf>
    <xf numFmtId="0" fontId="14" fillId="18" borderId="15" xfId="2" applyFont="1" applyFill="1" applyBorder="1" applyAlignment="1">
      <alignment vertical="center" wrapText="1"/>
    </xf>
    <xf numFmtId="0" fontId="14" fillId="18" borderId="14" xfId="2" applyFont="1" applyFill="1" applyBorder="1" applyAlignment="1">
      <alignment vertical="center" wrapText="1"/>
    </xf>
    <xf numFmtId="0" fontId="8" fillId="14" borderId="10" xfId="0" applyFont="1" applyFill="1" applyBorder="1" applyAlignment="1">
      <alignment horizontal="right" vertical="top" wrapText="1"/>
    </xf>
    <xf numFmtId="44" fontId="15" fillId="18" borderId="0" xfId="1" applyFont="1" applyFill="1" applyAlignment="1">
      <alignment horizontal="left" vertical="top" wrapText="1"/>
    </xf>
    <xf numFmtId="49" fontId="8" fillId="8" borderId="4" xfId="1" applyNumberFormat="1" applyFont="1" applyFill="1" applyBorder="1" applyAlignment="1">
      <alignment horizontal="left" vertical="top" wrapText="1"/>
    </xf>
    <xf numFmtId="0" fontId="16" fillId="19" borderId="12" xfId="2" applyFont="1" applyFill="1" applyBorder="1" applyAlignment="1">
      <alignment horizontal="left" vertical="center" wrapText="1"/>
    </xf>
    <xf numFmtId="0" fontId="9" fillId="0" borderId="0" xfId="0" applyFont="1" applyAlignment="1">
      <alignment horizontal="left"/>
    </xf>
    <xf numFmtId="0" fontId="9" fillId="0" borderId="18" xfId="0" applyFont="1" applyBorder="1" applyAlignment="1">
      <alignment horizontal="left"/>
    </xf>
    <xf numFmtId="0" fontId="6" fillId="3" borderId="31" xfId="0" applyFont="1" applyFill="1" applyBorder="1" applyAlignment="1">
      <alignment horizontal="center" vertical="top" wrapText="1"/>
    </xf>
    <xf numFmtId="0" fontId="8" fillId="10" borderId="11" xfId="0" applyFont="1" applyFill="1" applyBorder="1" applyAlignment="1">
      <alignment horizontal="right" vertical="top" wrapText="1"/>
    </xf>
    <xf numFmtId="0" fontId="8" fillId="13" borderId="9" xfId="0" applyFont="1" applyFill="1" applyBorder="1" applyAlignment="1">
      <alignment horizontal="center" vertical="top" wrapText="1"/>
    </xf>
    <xf numFmtId="164" fontId="7" fillId="7" borderId="11" xfId="0" applyNumberFormat="1" applyFont="1" applyFill="1" applyBorder="1" applyAlignment="1">
      <alignment horizontal="left" vertical="top" wrapText="1"/>
    </xf>
    <xf numFmtId="0" fontId="7" fillId="17" borderId="0" xfId="0" applyFont="1" applyFill="1" applyAlignment="1">
      <alignment horizontal="left" vertical="top" wrapText="1"/>
    </xf>
    <xf numFmtId="10" fontId="11" fillId="19" borderId="0" xfId="3" applyNumberFormat="1" applyFont="1" applyFill="1" applyBorder="1" applyAlignment="1">
      <alignment horizontal="left" vertical="center" wrapText="1"/>
    </xf>
    <xf numFmtId="0" fontId="6" fillId="4" borderId="31" xfId="0" applyFont="1" applyFill="1" applyBorder="1" applyAlignment="1">
      <alignment horizontal="left" vertical="top" wrapText="1"/>
    </xf>
    <xf numFmtId="0" fontId="8" fillId="9" borderId="11" xfId="0" applyFont="1" applyFill="1" applyBorder="1" applyAlignment="1">
      <alignment horizontal="center" vertical="top" wrapText="1"/>
    </xf>
    <xf numFmtId="164" fontId="7" fillId="7" borderId="3" xfId="0" applyNumberFormat="1" applyFont="1" applyFill="1" applyBorder="1" applyAlignment="1">
      <alignment horizontal="left" vertical="top" wrapText="1"/>
    </xf>
    <xf numFmtId="0" fontId="36" fillId="0" borderId="16" xfId="2" applyFont="1" applyBorder="1" applyAlignment="1">
      <alignment horizontal="left" vertical="center"/>
    </xf>
    <xf numFmtId="0" fontId="7" fillId="6" borderId="11" xfId="0" applyFont="1" applyFill="1" applyBorder="1" applyAlignment="1">
      <alignment horizontal="right" vertical="top" wrapText="1"/>
    </xf>
    <xf numFmtId="0" fontId="8" fillId="12" borderId="8" xfId="0" applyFont="1" applyFill="1" applyBorder="1" applyAlignment="1">
      <alignment horizontal="left" vertical="top" wrapText="1"/>
    </xf>
    <xf numFmtId="164" fontId="8" fillId="15" borderId="11" xfId="0" applyNumberFormat="1" applyFont="1" applyFill="1" applyBorder="1" applyAlignment="1">
      <alignment horizontal="left" vertical="top" wrapText="1"/>
    </xf>
    <xf numFmtId="0" fontId="8" fillId="18" borderId="0" xfId="0" applyFont="1" applyFill="1" applyAlignment="1">
      <alignment horizontal="left" vertical="top" wrapText="1"/>
    </xf>
    <xf numFmtId="2" fontId="8" fillId="14" borderId="11" xfId="0" applyNumberFormat="1" applyFont="1" applyFill="1" applyBorder="1" applyAlignment="1">
      <alignment horizontal="left" vertical="top" wrapText="1"/>
    </xf>
    <xf numFmtId="0" fontId="8" fillId="8" borderId="32" xfId="0" applyFont="1" applyFill="1" applyBorder="1" applyAlignment="1">
      <alignment horizontal="left" vertical="top" wrapText="1"/>
    </xf>
    <xf numFmtId="2" fontId="8" fillId="14" borderId="11" xfId="0" applyNumberFormat="1" applyFont="1" applyFill="1" applyBorder="1" applyAlignment="1">
      <alignment horizontal="right" vertical="top" wrapText="1"/>
    </xf>
    <xf numFmtId="0" fontId="36" fillId="0" borderId="13" xfId="2" applyFont="1" applyBorder="1" applyAlignment="1">
      <alignment vertical="center"/>
    </xf>
    <xf numFmtId="0" fontId="11" fillId="0" borderId="0" xfId="0" applyFont="1" applyAlignment="1">
      <alignment vertical="top"/>
    </xf>
    <xf numFmtId="164" fontId="8" fillId="11" borderId="7" xfId="0" applyNumberFormat="1" applyFont="1" applyFill="1" applyBorder="1" applyAlignment="1">
      <alignment horizontal="left" vertical="top" wrapText="1"/>
    </xf>
    <xf numFmtId="0" fontId="8" fillId="11" borderId="11" xfId="0" applyFont="1" applyFill="1" applyBorder="1" applyAlignment="1">
      <alignment horizontal="left" vertical="top" wrapText="1"/>
    </xf>
    <xf numFmtId="0" fontId="8" fillId="11" borderId="11" xfId="0" applyFont="1" applyFill="1" applyBorder="1" applyAlignment="1">
      <alignment horizontal="right" vertical="top" wrapText="1"/>
    </xf>
    <xf numFmtId="4" fontId="8" fillId="15" borderId="11" xfId="0" applyNumberFormat="1" applyFont="1" applyFill="1" applyBorder="1" applyAlignment="1">
      <alignment horizontal="right" vertical="top" wrapText="1"/>
    </xf>
    <xf numFmtId="0" fontId="7" fillId="7" borderId="11" xfId="0" applyFont="1" applyFill="1" applyBorder="1" applyAlignment="1">
      <alignment horizontal="left" vertical="top" wrapText="1"/>
    </xf>
    <xf numFmtId="0" fontId="8" fillId="11" borderId="11" xfId="0" applyFont="1" applyFill="1" applyBorder="1" applyAlignment="1">
      <alignment horizontal="center" vertical="top" wrapText="1"/>
    </xf>
    <xf numFmtId="0" fontId="8" fillId="15" borderId="11" xfId="0" applyFont="1" applyFill="1" applyBorder="1" applyAlignment="1">
      <alignment horizontal="left" vertical="top" wrapText="1"/>
    </xf>
    <xf numFmtId="0" fontId="8" fillId="15" borderId="11" xfId="0" applyFont="1" applyFill="1" applyBorder="1" applyAlignment="1">
      <alignment horizontal="right" vertical="top" wrapText="1"/>
    </xf>
    <xf numFmtId="0" fontId="8" fillId="15" borderId="11" xfId="0" applyFont="1" applyFill="1" applyBorder="1" applyAlignment="1">
      <alignment horizontal="center" vertical="top" wrapText="1"/>
    </xf>
    <xf numFmtId="0" fontId="9" fillId="0" borderId="0" xfId="0" applyFont="1"/>
    <xf numFmtId="0" fontId="8" fillId="18" borderId="0" xfId="0" applyFont="1" applyFill="1" applyAlignment="1">
      <alignment horizontal="center" vertical="top" wrapText="1"/>
    </xf>
    <xf numFmtId="0" fontId="14" fillId="20" borderId="20" xfId="108" applyFont="1" applyFill="1" applyBorder="1" applyAlignment="1">
      <alignment horizontal="center" vertical="center" wrapText="1"/>
    </xf>
    <xf numFmtId="0" fontId="14" fillId="20" borderId="21" xfId="108" applyFont="1" applyFill="1" applyBorder="1" applyAlignment="1">
      <alignment horizontal="center" vertical="center" wrapText="1"/>
    </xf>
    <xf numFmtId="0" fontId="14" fillId="20" borderId="12" xfId="108" applyFont="1" applyFill="1" applyBorder="1" applyAlignment="1">
      <alignment horizontal="center" vertical="center" wrapText="1"/>
    </xf>
    <xf numFmtId="0" fontId="14" fillId="20" borderId="19" xfId="108" applyFont="1" applyFill="1" applyBorder="1" applyAlignment="1">
      <alignment horizontal="center" vertical="center" wrapText="1"/>
    </xf>
    <xf numFmtId="0" fontId="7" fillId="16" borderId="0" xfId="0" applyFont="1" applyFill="1" applyAlignment="1">
      <alignment horizontal="left" vertical="top" wrapText="1"/>
    </xf>
    <xf numFmtId="0" fontId="36" fillId="0" borderId="15" xfId="2" applyFont="1" applyBorder="1" applyAlignment="1">
      <alignment horizontal="center" vertical="center"/>
    </xf>
    <xf numFmtId="0" fontId="36" fillId="0" borderId="13" xfId="2" applyFont="1" applyBorder="1" applyAlignment="1">
      <alignment horizontal="center" vertical="center"/>
    </xf>
    <xf numFmtId="0" fontId="36" fillId="0" borderId="17" xfId="2" applyFont="1" applyBorder="1" applyAlignment="1">
      <alignment horizontal="center" vertical="center"/>
    </xf>
    <xf numFmtId="0" fontId="36" fillId="0" borderId="0" xfId="2" applyFont="1" applyBorder="1" applyAlignment="1">
      <alignment horizontal="center" vertical="center"/>
    </xf>
    <xf numFmtId="0" fontId="36" fillId="0" borderId="14" xfId="2" applyFont="1" applyBorder="1" applyAlignment="1">
      <alignment horizontal="center" vertical="center"/>
    </xf>
    <xf numFmtId="0" fontId="36" fillId="0" borderId="12" xfId="2" applyFont="1" applyBorder="1" applyAlignment="1">
      <alignment horizontal="center" vertical="center"/>
    </xf>
    <xf numFmtId="0" fontId="12" fillId="19" borderId="0" xfId="2" applyFont="1" applyFill="1" applyBorder="1" applyAlignment="1">
      <alignment horizontal="center" vertical="center" wrapText="1"/>
    </xf>
    <xf numFmtId="0" fontId="12" fillId="19" borderId="18" xfId="2" applyFont="1" applyFill="1" applyBorder="1" applyAlignment="1">
      <alignment horizontal="center" vertical="center" wrapText="1"/>
    </xf>
    <xf numFmtId="0" fontId="14" fillId="18" borderId="15" xfId="2" applyFont="1" applyFill="1" applyBorder="1" applyAlignment="1">
      <alignment horizontal="center" vertical="center" wrapText="1"/>
    </xf>
    <xf numFmtId="0" fontId="14" fillId="18" borderId="13" xfId="2" applyFont="1" applyFill="1" applyBorder="1" applyAlignment="1">
      <alignment horizontal="center" vertical="center" wrapText="1"/>
    </xf>
    <xf numFmtId="0" fontId="14" fillId="18" borderId="16" xfId="2" applyFont="1" applyFill="1" applyBorder="1" applyAlignment="1">
      <alignment horizontal="center" vertical="center" wrapText="1"/>
    </xf>
    <xf numFmtId="0" fontId="14" fillId="18" borderId="17" xfId="2" applyFont="1" applyFill="1" applyBorder="1" applyAlignment="1">
      <alignment horizontal="center" vertical="center" wrapText="1"/>
    </xf>
    <xf numFmtId="0" fontId="14" fillId="18" borderId="0" xfId="2" applyFont="1" applyFill="1" applyBorder="1" applyAlignment="1">
      <alignment horizontal="center" vertical="center" wrapText="1"/>
    </xf>
    <xf numFmtId="0" fontId="14" fillId="18" borderId="18" xfId="2" applyFont="1" applyFill="1" applyBorder="1" applyAlignment="1">
      <alignment horizontal="center" vertical="center" wrapText="1"/>
    </xf>
    <xf numFmtId="0" fontId="14" fillId="18" borderId="14" xfId="2" applyFont="1" applyFill="1" applyBorder="1" applyAlignment="1">
      <alignment horizontal="center" vertical="center" wrapText="1"/>
    </xf>
    <xf numFmtId="0" fontId="14" fillId="18" borderId="12" xfId="2" applyFont="1" applyFill="1" applyBorder="1" applyAlignment="1">
      <alignment horizontal="center" vertical="center" wrapText="1"/>
    </xf>
    <xf numFmtId="0" fontId="14" fillId="18" borderId="19" xfId="2" applyFont="1" applyFill="1" applyBorder="1" applyAlignment="1">
      <alignment horizontal="center" vertical="center" wrapText="1"/>
    </xf>
  </cellXfs>
  <cellStyles count="123">
    <cellStyle name="20% - Ênfase1 2" xfId="62"/>
    <cellStyle name="20% - Ênfase1 3" xfId="14"/>
    <cellStyle name="20% - Ênfase2 2" xfId="63"/>
    <cellStyle name="20% - Ênfase2 3" xfId="15"/>
    <cellStyle name="20% - Ênfase3 2" xfId="64"/>
    <cellStyle name="20% - Ênfase3 3" xfId="16"/>
    <cellStyle name="20% - Ênfase4 2" xfId="65"/>
    <cellStyle name="20% - Ênfase4 3" xfId="17"/>
    <cellStyle name="20% - Ênfase5 2" xfId="66"/>
    <cellStyle name="20% - Ênfase5 3" xfId="18"/>
    <cellStyle name="20% - Ênfase6 2" xfId="67"/>
    <cellStyle name="20% - Ênfase6 3" xfId="19"/>
    <cellStyle name="40% - Ênfase1 2" xfId="68"/>
    <cellStyle name="40% - Ênfase1 3" xfId="20"/>
    <cellStyle name="40% - Ênfase2 2" xfId="69"/>
    <cellStyle name="40% - Ênfase2 3" xfId="21"/>
    <cellStyle name="40% - Ênfase3 2" xfId="70"/>
    <cellStyle name="40% - Ênfase3 3" xfId="22"/>
    <cellStyle name="40% - Ênfase4 2" xfId="71"/>
    <cellStyle name="40% - Ênfase4 3" xfId="23"/>
    <cellStyle name="40% - Ênfase5 2" xfId="72"/>
    <cellStyle name="40% - Ênfase5 3" xfId="24"/>
    <cellStyle name="40% - Ênfase6 2" xfId="73"/>
    <cellStyle name="40% - Ênfase6 3" xfId="25"/>
    <cellStyle name="60% - Ênfase1 2" xfId="74"/>
    <cellStyle name="60% - Ênfase1 3" xfId="26"/>
    <cellStyle name="60% - Ênfase2 2" xfId="75"/>
    <cellStyle name="60% - Ênfase2 3" xfId="27"/>
    <cellStyle name="60% - Ênfase3 2" xfId="76"/>
    <cellStyle name="60% - Ênfase3 3" xfId="28"/>
    <cellStyle name="60% - Ênfase4 2" xfId="77"/>
    <cellStyle name="60% - Ênfase4 3" xfId="29"/>
    <cellStyle name="60% - Ênfase5 2" xfId="78"/>
    <cellStyle name="60% - Ênfase5 3" xfId="30"/>
    <cellStyle name="60% - Ênfase6 2" xfId="79"/>
    <cellStyle name="60% - Ênfase6 3" xfId="31"/>
    <cellStyle name="Bom 2" xfId="80"/>
    <cellStyle name="Bom 3" xfId="32"/>
    <cellStyle name="Cálculo 2" xfId="81"/>
    <cellStyle name="Cálculo 3" xfId="33"/>
    <cellStyle name="Célula de Verificação 2" xfId="82"/>
    <cellStyle name="Célula de Verificação 3" xfId="34"/>
    <cellStyle name="Célula Vinculada 2" xfId="83"/>
    <cellStyle name="Célula Vinculada 3" xfId="35"/>
    <cellStyle name="Ênfase1 2" xfId="84"/>
    <cellStyle name="Ênfase1 3" xfId="36"/>
    <cellStyle name="Ênfase2 2" xfId="85"/>
    <cellStyle name="Ênfase2 3" xfId="37"/>
    <cellStyle name="Ênfase3 2" xfId="86"/>
    <cellStyle name="Ênfase3 3" xfId="38"/>
    <cellStyle name="Ênfase4 2" xfId="87"/>
    <cellStyle name="Ênfase4 3" xfId="39"/>
    <cellStyle name="Ênfase5 2" xfId="88"/>
    <cellStyle name="Ênfase5 3" xfId="40"/>
    <cellStyle name="Ênfase6 2" xfId="89"/>
    <cellStyle name="Ênfase6 3" xfId="41"/>
    <cellStyle name="Entrada 2" xfId="90"/>
    <cellStyle name="Entrada 3" xfId="42"/>
    <cellStyle name="Hiperlink 2" xfId="112"/>
    <cellStyle name="Moeda" xfId="1" builtinId="4"/>
    <cellStyle name="Moeda 2" xfId="9"/>
    <cellStyle name="Moeda 2 2" xfId="91"/>
    <cellStyle name="Moeda 3" xfId="104"/>
    <cellStyle name="Moeda 4" xfId="43"/>
    <cellStyle name="Moeda 5" xfId="13"/>
    <cellStyle name="Normal" xfId="0" builtinId="0"/>
    <cellStyle name="Normal 10" xfId="110"/>
    <cellStyle name="Normal 10 2" xfId="121"/>
    <cellStyle name="Normal 11" xfId="111"/>
    <cellStyle name="Normal 11 2" xfId="122"/>
    <cellStyle name="Normal 2" xfId="5"/>
    <cellStyle name="Normal 2 2" xfId="6"/>
    <cellStyle name="Normal 2 2 2" xfId="12"/>
    <cellStyle name="Normal 2 2 2 2" xfId="117"/>
    <cellStyle name="Normal 2 2 3" xfId="115"/>
    <cellStyle name="Normal 2 3" xfId="11"/>
    <cellStyle name="Normal 2 3 2" xfId="116"/>
    <cellStyle name="Normal 2 4" xfId="44"/>
    <cellStyle name="Normal 2 5" xfId="114"/>
    <cellStyle name="Normal 3" xfId="8"/>
    <cellStyle name="Normal 3 2" xfId="45"/>
    <cellStyle name="Normal 4" xfId="4"/>
    <cellStyle name="Normal 5" xfId="60"/>
    <cellStyle name="Normal 5 2" xfId="118"/>
    <cellStyle name="Normal 6" xfId="103"/>
    <cellStyle name="Normal 7" xfId="2"/>
    <cellStyle name="Normal 7 2" xfId="113"/>
    <cellStyle name="Normal 8" xfId="108"/>
    <cellStyle name="Normal 9" xfId="109"/>
    <cellStyle name="Normal 9 2" xfId="120"/>
    <cellStyle name="Nota 2" xfId="92"/>
    <cellStyle name="Nota 3" xfId="46"/>
    <cellStyle name="Porcentagem 2" xfId="10"/>
    <cellStyle name="Porcentagem 2 2" xfId="48"/>
    <cellStyle name="Porcentagem 3" xfId="93"/>
    <cellStyle name="Porcentagem 4" xfId="61"/>
    <cellStyle name="Porcentagem 4 2" xfId="119"/>
    <cellStyle name="Porcentagem 5" xfId="106"/>
    <cellStyle name="Porcentagem 6" xfId="47"/>
    <cellStyle name="Porcentagem 7" xfId="3"/>
    <cellStyle name="Saída 2" xfId="94"/>
    <cellStyle name="Saída 3" xfId="49"/>
    <cellStyle name="Texto de Aviso 2" xfId="95"/>
    <cellStyle name="Texto de Aviso 3" xfId="50"/>
    <cellStyle name="Texto Explicativo 2" xfId="96"/>
    <cellStyle name="Texto Explicativo 3" xfId="51"/>
    <cellStyle name="Título 1 2" xfId="97"/>
    <cellStyle name="Título 1 3" xfId="52"/>
    <cellStyle name="Título 2 2" xfId="98"/>
    <cellStyle name="Título 2 3" xfId="53"/>
    <cellStyle name="Título 3 2" xfId="99"/>
    <cellStyle name="Título 3 3" xfId="54"/>
    <cellStyle name="Título 4 2" xfId="100"/>
    <cellStyle name="Título 4 3" xfId="55"/>
    <cellStyle name="Título 5" xfId="56"/>
    <cellStyle name="Total 2" xfId="101"/>
    <cellStyle name="Total 3" xfId="57"/>
    <cellStyle name="Vírgula 2" xfId="7"/>
    <cellStyle name="Vírgula 2 2" xfId="59"/>
    <cellStyle name="Vírgula 3" xfId="102"/>
    <cellStyle name="Vírgula 4" xfId="105"/>
    <cellStyle name="Vírgula 5" xfId="58"/>
    <cellStyle name="Vírgula 6" xfId="10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312821</xdr:colOff>
      <xdr:row>0</xdr:row>
      <xdr:rowOff>56147</xdr:rowOff>
    </xdr:from>
    <xdr:to>
      <xdr:col>1</xdr:col>
      <xdr:colOff>425116</xdr:colOff>
      <xdr:row>3</xdr:row>
      <xdr:rowOff>152400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A21B1C41-0D62-41FB-AA55-76AE030E4E11}"/>
            </a:ext>
          </a:extLst>
        </xdr:cNvPr>
        <xdr:cNvPicPr>
          <a:picLocks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50" b="12593"/>
        <a:stretch/>
      </xdr:blipFill>
      <xdr:spPr>
        <a:xfrm>
          <a:off x="312821" y="56147"/>
          <a:ext cx="786063" cy="6497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05"/>
  <sheetViews>
    <sheetView tabSelected="1" view="pageBreakPreview" topLeftCell="A676" zoomScale="95" zoomScaleNormal="100" zoomScaleSheetLayoutView="95" workbookViewId="0">
      <selection activeCell="E717" sqref="E717"/>
    </sheetView>
  </sheetViews>
  <sheetFormatPr defaultRowHeight="13.8" x14ac:dyDescent="0.25"/>
  <cols>
    <col min="1" max="2" width="8.796875" style="55" bestFit="1" customWidth="1"/>
    <col min="3" max="3" width="10" style="55" bestFit="1" customWidth="1"/>
    <col min="4" max="4" width="6.3984375" style="55" bestFit="1" customWidth="1"/>
    <col min="5" max="5" width="60" style="55" bestFit="1" customWidth="1"/>
    <col min="6" max="6" width="8" style="55" bestFit="1" customWidth="1"/>
    <col min="7" max="7" width="7.69921875" style="55" customWidth="1"/>
    <col min="8" max="9" width="10.09765625" style="55" customWidth="1"/>
    <col min="10" max="10" width="30.59765625" style="25" customWidth="1"/>
    <col min="11" max="16384" width="8.796875" style="55"/>
  </cols>
  <sheetData>
    <row r="1" spans="1:10" ht="15.6" x14ac:dyDescent="0.25">
      <c r="A1" s="62"/>
      <c r="B1" s="63"/>
      <c r="C1" s="70" t="s">
        <v>1651</v>
      </c>
      <c r="D1" s="71"/>
      <c r="E1" s="71"/>
      <c r="F1" s="71"/>
      <c r="G1" s="72"/>
      <c r="H1" s="19"/>
      <c r="I1" s="44"/>
      <c r="J1" s="36"/>
    </row>
    <row r="2" spans="1:10" x14ac:dyDescent="0.25">
      <c r="A2" s="64"/>
      <c r="B2" s="65"/>
      <c r="C2" s="73"/>
      <c r="D2" s="74"/>
      <c r="E2" s="74"/>
      <c r="F2" s="74"/>
      <c r="G2" s="75"/>
      <c r="H2" s="7" t="s">
        <v>0</v>
      </c>
      <c r="I2" s="68" t="s">
        <v>1521</v>
      </c>
      <c r="J2" s="69"/>
    </row>
    <row r="3" spans="1:10" x14ac:dyDescent="0.25">
      <c r="A3" s="64"/>
      <c r="B3" s="65"/>
      <c r="C3" s="73"/>
      <c r="D3" s="74"/>
      <c r="E3" s="74"/>
      <c r="F3" s="74"/>
      <c r="G3" s="75"/>
      <c r="H3" s="7" t="s">
        <v>1</v>
      </c>
      <c r="I3" s="32">
        <v>0.20580000000000001</v>
      </c>
      <c r="J3" s="26"/>
    </row>
    <row r="4" spans="1:10" ht="15.6" x14ac:dyDescent="0.25">
      <c r="A4" s="66"/>
      <c r="B4" s="67"/>
      <c r="C4" s="76"/>
      <c r="D4" s="77"/>
      <c r="E4" s="77"/>
      <c r="F4" s="77"/>
      <c r="G4" s="78"/>
      <c r="H4" s="20"/>
      <c r="I4" s="24"/>
      <c r="J4" s="3"/>
    </row>
    <row r="5" spans="1:10" ht="15.6" x14ac:dyDescent="0.25">
      <c r="A5" s="57" t="s">
        <v>1672</v>
      </c>
      <c r="B5" s="58"/>
      <c r="C5" s="58"/>
      <c r="D5" s="58"/>
      <c r="E5" s="58"/>
      <c r="F5" s="58"/>
      <c r="G5" s="58"/>
      <c r="H5" s="59"/>
      <c r="I5" s="59"/>
      <c r="J5" s="60"/>
    </row>
    <row r="6" spans="1:10" ht="41.4" x14ac:dyDescent="0.25">
      <c r="A6" s="18" t="s">
        <v>1620</v>
      </c>
      <c r="B6" s="18" t="s">
        <v>1622</v>
      </c>
      <c r="C6" s="4" t="s">
        <v>2</v>
      </c>
      <c r="D6" s="18" t="s">
        <v>3</v>
      </c>
      <c r="E6" s="18" t="s">
        <v>4</v>
      </c>
      <c r="F6" s="27" t="s">
        <v>5</v>
      </c>
      <c r="G6" s="4" t="s">
        <v>1518</v>
      </c>
      <c r="H6" s="4" t="s">
        <v>1519</v>
      </c>
      <c r="I6" s="4" t="s">
        <v>1621</v>
      </c>
      <c r="J6" s="33" t="s">
        <v>1569</v>
      </c>
    </row>
    <row r="7" spans="1:10" x14ac:dyDescent="0.25">
      <c r="A7" s="12" t="s">
        <v>6</v>
      </c>
      <c r="B7" s="12" t="s">
        <v>6</v>
      </c>
      <c r="C7" s="12"/>
      <c r="D7" s="12"/>
      <c r="E7" s="12" t="s">
        <v>7</v>
      </c>
      <c r="F7" s="12"/>
      <c r="G7" s="1"/>
      <c r="H7" s="1"/>
      <c r="I7" s="37"/>
      <c r="J7" s="35"/>
    </row>
    <row r="8" spans="1:10" ht="39.6" x14ac:dyDescent="0.25">
      <c r="A8" s="9" t="s">
        <v>8</v>
      </c>
      <c r="B8" s="23" t="s">
        <v>1623</v>
      </c>
      <c r="C8" s="10" t="s">
        <v>9</v>
      </c>
      <c r="D8" s="9" t="s">
        <v>10</v>
      </c>
      <c r="E8" s="9" t="s">
        <v>11</v>
      </c>
      <c r="F8" s="11" t="s">
        <v>12</v>
      </c>
      <c r="G8" s="5">
        <v>55.9</v>
      </c>
      <c r="H8" s="5">
        <v>55.9</v>
      </c>
      <c r="I8" s="14">
        <f t="shared" ref="I8:I9" si="0">G8-H8</f>
        <v>0</v>
      </c>
      <c r="J8" s="46" t="s">
        <v>1623</v>
      </c>
    </row>
    <row r="9" spans="1:10" ht="39.6" x14ac:dyDescent="0.25">
      <c r="A9" s="9" t="s">
        <v>13</v>
      </c>
      <c r="B9" s="9" t="s">
        <v>1623</v>
      </c>
      <c r="C9" s="10" t="s">
        <v>14</v>
      </c>
      <c r="D9" s="9" t="s">
        <v>10</v>
      </c>
      <c r="E9" s="9" t="s">
        <v>15</v>
      </c>
      <c r="F9" s="11" t="s">
        <v>16</v>
      </c>
      <c r="G9" s="5">
        <v>33.46</v>
      </c>
      <c r="H9" s="5">
        <v>33.46</v>
      </c>
      <c r="I9" s="14">
        <f t="shared" si="0"/>
        <v>0</v>
      </c>
      <c r="J9" s="46" t="s">
        <v>1623</v>
      </c>
    </row>
    <row r="10" spans="1:10" ht="26.4" x14ac:dyDescent="0.25">
      <c r="A10" s="9" t="s">
        <v>17</v>
      </c>
      <c r="B10" s="9" t="s">
        <v>1624</v>
      </c>
      <c r="C10" s="48">
        <v>103689</v>
      </c>
      <c r="D10" s="47" t="s">
        <v>10</v>
      </c>
      <c r="E10" s="47" t="s">
        <v>1520</v>
      </c>
      <c r="F10" s="11" t="s">
        <v>12</v>
      </c>
      <c r="G10" s="5">
        <v>4</v>
      </c>
      <c r="H10" s="5">
        <v>4</v>
      </c>
      <c r="I10" s="14">
        <v>4</v>
      </c>
      <c r="J10" s="46" t="s">
        <v>1625</v>
      </c>
    </row>
    <row r="11" spans="1:10" x14ac:dyDescent="0.25">
      <c r="A11" s="12" t="s">
        <v>18</v>
      </c>
      <c r="B11" s="12" t="s">
        <v>18</v>
      </c>
      <c r="C11" s="12"/>
      <c r="D11" s="12"/>
      <c r="E11" s="12" t="s">
        <v>19</v>
      </c>
      <c r="F11" s="12"/>
      <c r="G11" s="6"/>
      <c r="H11" s="6"/>
      <c r="I11" s="13"/>
      <c r="J11" s="35"/>
    </row>
    <row r="12" spans="1:10" ht="39.6" x14ac:dyDescent="0.25">
      <c r="A12" s="9" t="s">
        <v>20</v>
      </c>
      <c r="B12" s="9" t="s">
        <v>1623</v>
      </c>
      <c r="C12" s="10" t="s">
        <v>21</v>
      </c>
      <c r="D12" s="9" t="s">
        <v>10</v>
      </c>
      <c r="E12" s="9" t="s">
        <v>22</v>
      </c>
      <c r="F12" s="11" t="s">
        <v>12</v>
      </c>
      <c r="G12" s="5">
        <v>10</v>
      </c>
      <c r="H12" s="5">
        <v>10</v>
      </c>
      <c r="I12" s="14">
        <f t="shared" ref="I12" si="1">G12-H12</f>
        <v>0</v>
      </c>
      <c r="J12" s="46" t="s">
        <v>1623</v>
      </c>
    </row>
    <row r="13" spans="1:10" ht="26.4" x14ac:dyDescent="0.25">
      <c r="A13" s="9" t="s">
        <v>23</v>
      </c>
      <c r="B13" s="9" t="s">
        <v>1626</v>
      </c>
      <c r="C13" s="10" t="s">
        <v>24</v>
      </c>
      <c r="D13" s="9" t="s">
        <v>10</v>
      </c>
      <c r="E13" s="9" t="s">
        <v>25</v>
      </c>
      <c r="F13" s="11" t="s">
        <v>12</v>
      </c>
      <c r="G13" s="5">
        <v>10</v>
      </c>
      <c r="H13" s="5">
        <v>10</v>
      </c>
      <c r="I13" s="5">
        <v>10</v>
      </c>
      <c r="J13" s="46" t="s">
        <v>1619</v>
      </c>
    </row>
    <row r="14" spans="1:10" ht="39.6" x14ac:dyDescent="0.25">
      <c r="A14" s="9" t="s">
        <v>26</v>
      </c>
      <c r="B14" s="9" t="s">
        <v>1627</v>
      </c>
      <c r="C14" s="10" t="s">
        <v>27</v>
      </c>
      <c r="D14" s="9" t="s">
        <v>10</v>
      </c>
      <c r="E14" s="9" t="s">
        <v>28</v>
      </c>
      <c r="F14" s="11" t="s">
        <v>12</v>
      </c>
      <c r="G14" s="5">
        <v>5</v>
      </c>
      <c r="H14" s="5">
        <v>5</v>
      </c>
      <c r="I14" s="5">
        <v>5</v>
      </c>
      <c r="J14" s="46" t="s">
        <v>1619</v>
      </c>
    </row>
    <row r="15" spans="1:10" ht="39.6" x14ac:dyDescent="0.25">
      <c r="A15" s="9" t="s">
        <v>29</v>
      </c>
      <c r="B15" s="9" t="s">
        <v>1628</v>
      </c>
      <c r="C15" s="10" t="s">
        <v>30</v>
      </c>
      <c r="D15" s="9" t="s">
        <v>10</v>
      </c>
      <c r="E15" s="9" t="s">
        <v>31</v>
      </c>
      <c r="F15" s="11" t="s">
        <v>12</v>
      </c>
      <c r="G15" s="5">
        <v>10</v>
      </c>
      <c r="H15" s="5">
        <v>10</v>
      </c>
      <c r="I15" s="5">
        <v>10</v>
      </c>
      <c r="J15" s="46" t="s">
        <v>1619</v>
      </c>
    </row>
    <row r="16" spans="1:10" ht="39.6" x14ac:dyDescent="0.25">
      <c r="A16" s="9" t="s">
        <v>32</v>
      </c>
      <c r="B16" s="9" t="s">
        <v>1629</v>
      </c>
      <c r="C16" s="10" t="s">
        <v>33</v>
      </c>
      <c r="D16" s="9" t="s">
        <v>10</v>
      </c>
      <c r="E16" s="9" t="s">
        <v>34</v>
      </c>
      <c r="F16" s="11" t="s">
        <v>12</v>
      </c>
      <c r="G16" s="5">
        <v>10</v>
      </c>
      <c r="H16" s="5">
        <v>10</v>
      </c>
      <c r="I16" s="5">
        <v>10</v>
      </c>
      <c r="J16" s="46" t="s">
        <v>1619</v>
      </c>
    </row>
    <row r="17" spans="1:10" ht="26.4" x14ac:dyDescent="0.25">
      <c r="A17" s="9" t="s">
        <v>35</v>
      </c>
      <c r="B17" s="9" t="s">
        <v>1630</v>
      </c>
      <c r="C17" s="10" t="s">
        <v>36</v>
      </c>
      <c r="D17" s="9" t="s">
        <v>10</v>
      </c>
      <c r="E17" s="9" t="s">
        <v>37</v>
      </c>
      <c r="F17" s="11" t="s">
        <v>12</v>
      </c>
      <c r="G17" s="5">
        <v>34</v>
      </c>
      <c r="H17" s="5">
        <v>34</v>
      </c>
      <c r="I17" s="5">
        <v>34</v>
      </c>
      <c r="J17" s="46" t="s">
        <v>1619</v>
      </c>
    </row>
    <row r="18" spans="1:10" ht="52.8" x14ac:dyDescent="0.25">
      <c r="A18" s="9" t="s">
        <v>1623</v>
      </c>
      <c r="B18" s="9" t="s">
        <v>1631</v>
      </c>
      <c r="C18" s="10">
        <v>97031</v>
      </c>
      <c r="D18" s="9" t="s">
        <v>10</v>
      </c>
      <c r="E18" s="9" t="s">
        <v>1547</v>
      </c>
      <c r="F18" s="11" t="s">
        <v>16</v>
      </c>
      <c r="G18" s="5">
        <v>0</v>
      </c>
      <c r="H18" s="5">
        <v>0</v>
      </c>
      <c r="I18" s="5">
        <v>50</v>
      </c>
      <c r="J18" s="46" t="s">
        <v>1570</v>
      </c>
    </row>
    <row r="19" spans="1:10" x14ac:dyDescent="0.25">
      <c r="A19" s="12" t="s">
        <v>38</v>
      </c>
      <c r="B19" s="12" t="s">
        <v>38</v>
      </c>
      <c r="C19" s="12"/>
      <c r="D19" s="12"/>
      <c r="E19" s="12" t="s">
        <v>39</v>
      </c>
      <c r="F19" s="12"/>
      <c r="G19" s="6"/>
      <c r="H19" s="6"/>
      <c r="I19" s="13"/>
      <c r="J19" s="35"/>
    </row>
    <row r="20" spans="1:10" ht="26.4" x14ac:dyDescent="0.25">
      <c r="A20" s="9" t="s">
        <v>40</v>
      </c>
      <c r="B20" s="9" t="s">
        <v>1623</v>
      </c>
      <c r="C20" s="10" t="s">
        <v>41</v>
      </c>
      <c r="D20" s="9" t="s">
        <v>10</v>
      </c>
      <c r="E20" s="9" t="s">
        <v>42</v>
      </c>
      <c r="F20" s="11" t="s">
        <v>43</v>
      </c>
      <c r="G20" s="5">
        <v>66.16</v>
      </c>
      <c r="H20" s="5">
        <v>66.16</v>
      </c>
      <c r="I20" s="14">
        <f t="shared" ref="I20" si="2">G20-H20</f>
        <v>0</v>
      </c>
      <c r="J20" s="46" t="s">
        <v>1623</v>
      </c>
    </row>
    <row r="21" spans="1:10" ht="39.6" x14ac:dyDescent="0.25">
      <c r="A21" s="9" t="s">
        <v>44</v>
      </c>
      <c r="B21" s="9" t="s">
        <v>1632</v>
      </c>
      <c r="C21" s="10" t="s">
        <v>45</v>
      </c>
      <c r="D21" s="9" t="s">
        <v>10</v>
      </c>
      <c r="E21" s="9" t="s">
        <v>46</v>
      </c>
      <c r="F21" s="11" t="s">
        <v>12</v>
      </c>
      <c r="G21" s="5">
        <v>211.31</v>
      </c>
      <c r="H21" s="5">
        <v>211.31</v>
      </c>
      <c r="I21" s="14">
        <f>5*17.5</f>
        <v>87.5</v>
      </c>
      <c r="J21" s="46" t="s">
        <v>1563</v>
      </c>
    </row>
    <row r="22" spans="1:10" ht="52.8" x14ac:dyDescent="0.25">
      <c r="A22" s="9" t="s">
        <v>47</v>
      </c>
      <c r="B22" s="9" t="s">
        <v>1633</v>
      </c>
      <c r="C22" s="10" t="s">
        <v>48</v>
      </c>
      <c r="D22" s="9" t="s">
        <v>10</v>
      </c>
      <c r="E22" s="9" t="s">
        <v>49</v>
      </c>
      <c r="F22" s="11" t="s">
        <v>43</v>
      </c>
      <c r="G22" s="5">
        <v>125</v>
      </c>
      <c r="H22" s="5">
        <v>125</v>
      </c>
      <c r="I22" s="14">
        <v>20</v>
      </c>
      <c r="J22" s="46" t="s">
        <v>1564</v>
      </c>
    </row>
    <row r="23" spans="1:10" ht="26.4" x14ac:dyDescent="0.25">
      <c r="A23" s="9" t="s">
        <v>50</v>
      </c>
      <c r="B23" s="9" t="s">
        <v>1634</v>
      </c>
      <c r="C23" s="10" t="s">
        <v>51</v>
      </c>
      <c r="D23" s="9" t="s">
        <v>10</v>
      </c>
      <c r="E23" s="9" t="s">
        <v>52</v>
      </c>
      <c r="F23" s="11" t="s">
        <v>12</v>
      </c>
      <c r="G23" s="5">
        <v>50</v>
      </c>
      <c r="H23" s="5">
        <v>50</v>
      </c>
      <c r="I23" s="14">
        <v>7</v>
      </c>
      <c r="J23" s="46" t="s">
        <v>1565</v>
      </c>
    </row>
    <row r="24" spans="1:10" ht="26.4" x14ac:dyDescent="0.25">
      <c r="A24" s="9" t="s">
        <v>53</v>
      </c>
      <c r="B24" s="9" t="s">
        <v>1635</v>
      </c>
      <c r="C24" s="10" t="s">
        <v>54</v>
      </c>
      <c r="D24" s="9" t="s">
        <v>10</v>
      </c>
      <c r="E24" s="9" t="s">
        <v>55</v>
      </c>
      <c r="F24" s="11" t="s">
        <v>56</v>
      </c>
      <c r="G24" s="5">
        <v>2</v>
      </c>
      <c r="H24" s="5">
        <v>2</v>
      </c>
      <c r="I24" s="14">
        <v>3</v>
      </c>
      <c r="J24" s="46" t="s">
        <v>1566</v>
      </c>
    </row>
    <row r="25" spans="1:10" ht="26.4" x14ac:dyDescent="0.25">
      <c r="A25" s="9" t="s">
        <v>57</v>
      </c>
      <c r="B25" s="9" t="s">
        <v>1636</v>
      </c>
      <c r="C25" s="10" t="s">
        <v>58</v>
      </c>
      <c r="D25" s="9" t="s">
        <v>10</v>
      </c>
      <c r="E25" s="9" t="s">
        <v>59</v>
      </c>
      <c r="F25" s="11" t="s">
        <v>56</v>
      </c>
      <c r="G25" s="5">
        <v>6</v>
      </c>
      <c r="H25" s="5">
        <v>6</v>
      </c>
      <c r="I25" s="14">
        <v>2</v>
      </c>
      <c r="J25" s="46" t="s">
        <v>1566</v>
      </c>
    </row>
    <row r="26" spans="1:10" ht="26.4" x14ac:dyDescent="0.25">
      <c r="A26" s="9" t="s">
        <v>60</v>
      </c>
      <c r="B26" s="9" t="s">
        <v>1623</v>
      </c>
      <c r="C26" s="10" t="s">
        <v>61</v>
      </c>
      <c r="D26" s="9" t="s">
        <v>10</v>
      </c>
      <c r="E26" s="9" t="s">
        <v>62</v>
      </c>
      <c r="F26" s="11" t="s">
        <v>12</v>
      </c>
      <c r="G26" s="5">
        <v>1</v>
      </c>
      <c r="H26" s="5">
        <v>1</v>
      </c>
      <c r="I26" s="14">
        <f t="shared" ref="I26:I31" si="3">G26-H26</f>
        <v>0</v>
      </c>
      <c r="J26" s="46" t="s">
        <v>1623</v>
      </c>
    </row>
    <row r="27" spans="1:10" ht="26.4" x14ac:dyDescent="0.25">
      <c r="A27" s="9" t="s">
        <v>63</v>
      </c>
      <c r="B27" s="9" t="s">
        <v>1623</v>
      </c>
      <c r="C27" s="10" t="s">
        <v>64</v>
      </c>
      <c r="D27" s="9" t="s">
        <v>10</v>
      </c>
      <c r="E27" s="9" t="s">
        <v>65</v>
      </c>
      <c r="F27" s="11" t="s">
        <v>56</v>
      </c>
      <c r="G27" s="5">
        <v>12</v>
      </c>
      <c r="H27" s="5">
        <v>12</v>
      </c>
      <c r="I27" s="14">
        <f t="shared" si="3"/>
        <v>0</v>
      </c>
      <c r="J27" s="46" t="s">
        <v>1623</v>
      </c>
    </row>
    <row r="28" spans="1:10" x14ac:dyDescent="0.25">
      <c r="A28" s="9" t="s">
        <v>66</v>
      </c>
      <c r="B28" s="9" t="s">
        <v>1623</v>
      </c>
      <c r="C28" s="10" t="s">
        <v>67</v>
      </c>
      <c r="D28" s="9" t="s">
        <v>10</v>
      </c>
      <c r="E28" s="9" t="s">
        <v>68</v>
      </c>
      <c r="F28" s="11" t="s">
        <v>12</v>
      </c>
      <c r="G28" s="5">
        <v>23.57</v>
      </c>
      <c r="H28" s="5">
        <v>23.57</v>
      </c>
      <c r="I28" s="14">
        <f t="shared" si="3"/>
        <v>0</v>
      </c>
      <c r="J28" s="46" t="s">
        <v>1623</v>
      </c>
    </row>
    <row r="29" spans="1:10" ht="26.4" x14ac:dyDescent="0.25">
      <c r="A29" s="9" t="s">
        <v>69</v>
      </c>
      <c r="B29" s="9" t="s">
        <v>1637</v>
      </c>
      <c r="C29" s="10" t="s">
        <v>70</v>
      </c>
      <c r="D29" s="9" t="s">
        <v>10</v>
      </c>
      <c r="E29" s="9" t="s">
        <v>71</v>
      </c>
      <c r="F29" s="11" t="s">
        <v>16</v>
      </c>
      <c r="G29" s="5">
        <v>2</v>
      </c>
      <c r="H29" s="5">
        <v>2</v>
      </c>
      <c r="I29" s="14">
        <v>2</v>
      </c>
      <c r="J29" s="46" t="s">
        <v>1566</v>
      </c>
    </row>
    <row r="30" spans="1:10" ht="26.4" x14ac:dyDescent="0.25">
      <c r="A30" s="9" t="s">
        <v>72</v>
      </c>
      <c r="B30" s="9" t="s">
        <v>1623</v>
      </c>
      <c r="C30" s="10" t="s">
        <v>73</v>
      </c>
      <c r="D30" s="9" t="s">
        <v>10</v>
      </c>
      <c r="E30" s="9" t="s">
        <v>74</v>
      </c>
      <c r="F30" s="11" t="s">
        <v>12</v>
      </c>
      <c r="G30" s="5">
        <v>39.31</v>
      </c>
      <c r="H30" s="5">
        <v>39.31</v>
      </c>
      <c r="I30" s="14">
        <f t="shared" si="3"/>
        <v>0</v>
      </c>
      <c r="J30" s="46" t="s">
        <v>1623</v>
      </c>
    </row>
    <row r="31" spans="1:10" ht="26.4" x14ac:dyDescent="0.25">
      <c r="A31" s="9" t="s">
        <v>75</v>
      </c>
      <c r="B31" s="9" t="s">
        <v>1623</v>
      </c>
      <c r="C31" s="10" t="s">
        <v>76</v>
      </c>
      <c r="D31" s="9" t="s">
        <v>10</v>
      </c>
      <c r="E31" s="9" t="s">
        <v>77</v>
      </c>
      <c r="F31" s="11" t="s">
        <v>43</v>
      </c>
      <c r="G31" s="5">
        <v>3.05</v>
      </c>
      <c r="H31" s="5">
        <v>3.05</v>
      </c>
      <c r="I31" s="14">
        <f t="shared" si="3"/>
        <v>0</v>
      </c>
      <c r="J31" s="46" t="s">
        <v>1623</v>
      </c>
    </row>
    <row r="32" spans="1:10" ht="26.4" x14ac:dyDescent="0.25">
      <c r="A32" s="9" t="s">
        <v>78</v>
      </c>
      <c r="B32" s="9" t="s">
        <v>1623</v>
      </c>
      <c r="C32" s="10" t="s">
        <v>79</v>
      </c>
      <c r="D32" s="9" t="s">
        <v>10</v>
      </c>
      <c r="E32" s="9" t="s">
        <v>80</v>
      </c>
      <c r="F32" s="11" t="s">
        <v>12</v>
      </c>
      <c r="G32" s="5">
        <v>177.38</v>
      </c>
      <c r="H32" s="5">
        <v>177.38</v>
      </c>
      <c r="I32" s="14">
        <f t="shared" ref="I32" si="4">G32-H32</f>
        <v>0</v>
      </c>
      <c r="J32" s="46" t="s">
        <v>1623</v>
      </c>
    </row>
    <row r="33" spans="1:10" ht="26.4" x14ac:dyDescent="0.25">
      <c r="A33" s="9" t="s">
        <v>1623</v>
      </c>
      <c r="B33" s="9" t="s">
        <v>1638</v>
      </c>
      <c r="C33" s="28">
        <v>104791</v>
      </c>
      <c r="D33" s="9" t="s">
        <v>10</v>
      </c>
      <c r="E33" s="16" t="s">
        <v>1554</v>
      </c>
      <c r="F33" s="34" t="s">
        <v>1531</v>
      </c>
      <c r="G33" s="14">
        <v>0</v>
      </c>
      <c r="H33" s="14">
        <v>0</v>
      </c>
      <c r="I33" s="14">
        <f>72.2*3.4</f>
        <v>245.48</v>
      </c>
      <c r="J33" s="46" t="s">
        <v>1623</v>
      </c>
    </row>
    <row r="34" spans="1:10" ht="26.4" x14ac:dyDescent="0.25">
      <c r="A34" s="9" t="s">
        <v>1623</v>
      </c>
      <c r="B34" s="9" t="s">
        <v>1639</v>
      </c>
      <c r="C34" s="10">
        <v>97645</v>
      </c>
      <c r="D34" s="9" t="s">
        <v>10</v>
      </c>
      <c r="E34" s="9" t="s">
        <v>1524</v>
      </c>
      <c r="F34" s="11" t="s">
        <v>12</v>
      </c>
      <c r="G34" s="5">
        <v>0</v>
      </c>
      <c r="H34" s="5">
        <v>0</v>
      </c>
      <c r="I34" s="14">
        <v>2.56</v>
      </c>
      <c r="J34" s="46" t="s">
        <v>1567</v>
      </c>
    </row>
    <row r="35" spans="1:10" ht="26.4" x14ac:dyDescent="0.25">
      <c r="A35" s="9" t="s">
        <v>1623</v>
      </c>
      <c r="B35" s="9" t="s">
        <v>1640</v>
      </c>
      <c r="C35" s="10">
        <v>97637</v>
      </c>
      <c r="D35" s="9" t="s">
        <v>10</v>
      </c>
      <c r="E35" s="9" t="s">
        <v>1523</v>
      </c>
      <c r="F35" s="11" t="s">
        <v>12</v>
      </c>
      <c r="G35" s="5">
        <v>0</v>
      </c>
      <c r="H35" s="5">
        <v>0</v>
      </c>
      <c r="I35" s="14">
        <v>48.9</v>
      </c>
      <c r="J35" s="46" t="s">
        <v>1566</v>
      </c>
    </row>
    <row r="36" spans="1:10" ht="39.6" x14ac:dyDescent="0.25">
      <c r="A36" s="9" t="s">
        <v>1623</v>
      </c>
      <c r="B36" s="9" t="s">
        <v>1641</v>
      </c>
      <c r="C36" s="10">
        <v>104790</v>
      </c>
      <c r="D36" s="9" t="s">
        <v>10</v>
      </c>
      <c r="E36" s="9" t="s">
        <v>1546</v>
      </c>
      <c r="F36" s="11" t="s">
        <v>12</v>
      </c>
      <c r="G36" s="5">
        <v>0</v>
      </c>
      <c r="H36" s="5">
        <v>0</v>
      </c>
      <c r="I36" s="14">
        <f>76.09</f>
        <v>76.09</v>
      </c>
      <c r="J36" s="46" t="s">
        <v>1568</v>
      </c>
    </row>
    <row r="37" spans="1:10" x14ac:dyDescent="0.25">
      <c r="A37" s="12" t="s">
        <v>81</v>
      </c>
      <c r="B37" s="12" t="s">
        <v>1623</v>
      </c>
      <c r="C37" s="12"/>
      <c r="D37" s="12"/>
      <c r="E37" s="50" t="s">
        <v>82</v>
      </c>
      <c r="F37" s="12"/>
      <c r="G37" s="6"/>
      <c r="H37" s="6"/>
      <c r="I37" s="13"/>
      <c r="J37" s="35"/>
    </row>
    <row r="38" spans="1:10" x14ac:dyDescent="0.25">
      <c r="A38" s="12" t="s">
        <v>83</v>
      </c>
      <c r="B38" s="12" t="s">
        <v>1623</v>
      </c>
      <c r="C38" s="12"/>
      <c r="D38" s="12"/>
      <c r="E38" s="12" t="s">
        <v>84</v>
      </c>
      <c r="F38" s="12"/>
      <c r="G38" s="6"/>
      <c r="H38" s="6"/>
      <c r="I38" s="13"/>
      <c r="J38" s="35"/>
    </row>
    <row r="39" spans="1:10" ht="26.4" x14ac:dyDescent="0.25">
      <c r="A39" s="9" t="s">
        <v>85</v>
      </c>
      <c r="B39" s="9" t="s">
        <v>1623</v>
      </c>
      <c r="C39" s="10" t="s">
        <v>86</v>
      </c>
      <c r="D39" s="9" t="s">
        <v>10</v>
      </c>
      <c r="E39" s="9" t="s">
        <v>87</v>
      </c>
      <c r="F39" s="11" t="s">
        <v>88</v>
      </c>
      <c r="G39" s="5">
        <v>40.700000000000003</v>
      </c>
      <c r="H39" s="5">
        <v>40.700000000000003</v>
      </c>
      <c r="I39" s="14">
        <f t="shared" ref="I39:I43" si="5">G39-H39</f>
        <v>0</v>
      </c>
      <c r="J39" s="46" t="s">
        <v>1623</v>
      </c>
    </row>
    <row r="40" spans="1:10" ht="26.4" x14ac:dyDescent="0.25">
      <c r="A40" s="9" t="s">
        <v>89</v>
      </c>
      <c r="B40" s="9" t="s">
        <v>1623</v>
      </c>
      <c r="C40" s="10" t="s">
        <v>90</v>
      </c>
      <c r="D40" s="9" t="s">
        <v>10</v>
      </c>
      <c r="E40" s="9" t="s">
        <v>91</v>
      </c>
      <c r="F40" s="11" t="s">
        <v>88</v>
      </c>
      <c r="G40" s="5">
        <v>1017.3</v>
      </c>
      <c r="H40" s="5">
        <v>1017.3</v>
      </c>
      <c r="I40" s="14">
        <f t="shared" si="5"/>
        <v>0</v>
      </c>
      <c r="J40" s="46" t="s">
        <v>1623</v>
      </c>
    </row>
    <row r="41" spans="1:10" ht="26.4" x14ac:dyDescent="0.25">
      <c r="A41" s="9" t="s">
        <v>92</v>
      </c>
      <c r="B41" s="9" t="s">
        <v>1623</v>
      </c>
      <c r="C41" s="10" t="s">
        <v>93</v>
      </c>
      <c r="D41" s="9" t="s">
        <v>10</v>
      </c>
      <c r="E41" s="9" t="s">
        <v>94</v>
      </c>
      <c r="F41" s="11" t="s">
        <v>88</v>
      </c>
      <c r="G41" s="5">
        <v>161.9</v>
      </c>
      <c r="H41" s="5">
        <v>161.9</v>
      </c>
      <c r="I41" s="14">
        <f t="shared" si="5"/>
        <v>0</v>
      </c>
      <c r="J41" s="46" t="s">
        <v>1623</v>
      </c>
    </row>
    <row r="42" spans="1:10" ht="39.6" x14ac:dyDescent="0.25">
      <c r="A42" s="9" t="s">
        <v>95</v>
      </c>
      <c r="B42" s="9" t="s">
        <v>1623</v>
      </c>
      <c r="C42" s="10" t="s">
        <v>96</v>
      </c>
      <c r="D42" s="9" t="s">
        <v>10</v>
      </c>
      <c r="E42" s="9" t="s">
        <v>97</v>
      </c>
      <c r="F42" s="11" t="s">
        <v>16</v>
      </c>
      <c r="G42" s="5">
        <v>469</v>
      </c>
      <c r="H42" s="5">
        <v>469</v>
      </c>
      <c r="I42" s="14">
        <f t="shared" si="5"/>
        <v>0</v>
      </c>
      <c r="J42" s="46" t="s">
        <v>1623</v>
      </c>
    </row>
    <row r="43" spans="1:10" ht="26.4" x14ac:dyDescent="0.25">
      <c r="A43" s="9" t="s">
        <v>98</v>
      </c>
      <c r="B43" s="9" t="s">
        <v>1623</v>
      </c>
      <c r="C43" s="10" t="s">
        <v>99</v>
      </c>
      <c r="D43" s="9" t="s">
        <v>10</v>
      </c>
      <c r="E43" s="9" t="s">
        <v>100</v>
      </c>
      <c r="F43" s="11" t="s">
        <v>56</v>
      </c>
      <c r="G43" s="5">
        <v>35</v>
      </c>
      <c r="H43" s="5">
        <v>35</v>
      </c>
      <c r="I43" s="14">
        <f t="shared" si="5"/>
        <v>0</v>
      </c>
      <c r="J43" s="46" t="s">
        <v>1623</v>
      </c>
    </row>
    <row r="44" spans="1:10" x14ac:dyDescent="0.25">
      <c r="A44" s="12" t="s">
        <v>101</v>
      </c>
      <c r="B44" s="12" t="s">
        <v>1623</v>
      </c>
      <c r="C44" s="12"/>
      <c r="D44" s="12"/>
      <c r="E44" s="12" t="s">
        <v>102</v>
      </c>
      <c r="F44" s="12"/>
      <c r="G44" s="6"/>
      <c r="H44" s="6"/>
      <c r="I44" s="13"/>
      <c r="J44" s="35"/>
    </row>
    <row r="45" spans="1:10" ht="39.6" x14ac:dyDescent="0.25">
      <c r="A45" s="9" t="s">
        <v>103</v>
      </c>
      <c r="B45" s="9" t="s">
        <v>1623</v>
      </c>
      <c r="C45" s="10" t="s">
        <v>104</v>
      </c>
      <c r="D45" s="9" t="s">
        <v>10</v>
      </c>
      <c r="E45" s="9" t="s">
        <v>105</v>
      </c>
      <c r="F45" s="11" t="s">
        <v>43</v>
      </c>
      <c r="G45" s="5">
        <v>69.7</v>
      </c>
      <c r="H45" s="5">
        <v>69.7</v>
      </c>
      <c r="I45" s="14">
        <f t="shared" ref="I45:I54" si="6">G45-H45</f>
        <v>0</v>
      </c>
      <c r="J45" s="46" t="s">
        <v>1623</v>
      </c>
    </row>
    <row r="46" spans="1:10" ht="26.4" x14ac:dyDescent="0.25">
      <c r="A46" s="9" t="s">
        <v>106</v>
      </c>
      <c r="B46" s="9" t="s">
        <v>1623</v>
      </c>
      <c r="C46" s="10" t="s">
        <v>107</v>
      </c>
      <c r="D46" s="9" t="s">
        <v>10</v>
      </c>
      <c r="E46" s="9" t="s">
        <v>108</v>
      </c>
      <c r="F46" s="11" t="s">
        <v>43</v>
      </c>
      <c r="G46" s="5">
        <v>1.61</v>
      </c>
      <c r="H46" s="5">
        <v>1.61</v>
      </c>
      <c r="I46" s="14">
        <f t="shared" si="6"/>
        <v>0</v>
      </c>
      <c r="J46" s="46" t="s">
        <v>1623</v>
      </c>
    </row>
    <row r="47" spans="1:10" ht="39.6" x14ac:dyDescent="0.25">
      <c r="A47" s="9" t="s">
        <v>109</v>
      </c>
      <c r="B47" s="9" t="s">
        <v>1623</v>
      </c>
      <c r="C47" s="10" t="s">
        <v>110</v>
      </c>
      <c r="D47" s="9" t="s">
        <v>10</v>
      </c>
      <c r="E47" s="9" t="s">
        <v>111</v>
      </c>
      <c r="F47" s="11" t="s">
        <v>12</v>
      </c>
      <c r="G47" s="5">
        <v>46.82</v>
      </c>
      <c r="H47" s="5">
        <v>46.82</v>
      </c>
      <c r="I47" s="14">
        <f t="shared" si="6"/>
        <v>0</v>
      </c>
      <c r="J47" s="46" t="s">
        <v>1623</v>
      </c>
    </row>
    <row r="48" spans="1:10" ht="26.4" x14ac:dyDescent="0.25">
      <c r="A48" s="9" t="s">
        <v>112</v>
      </c>
      <c r="B48" s="9" t="s">
        <v>1623</v>
      </c>
      <c r="C48" s="10" t="s">
        <v>113</v>
      </c>
      <c r="D48" s="9" t="s">
        <v>10</v>
      </c>
      <c r="E48" s="9" t="s">
        <v>114</v>
      </c>
      <c r="F48" s="11" t="s">
        <v>88</v>
      </c>
      <c r="G48" s="5">
        <v>127.1</v>
      </c>
      <c r="H48" s="5">
        <v>127.1</v>
      </c>
      <c r="I48" s="14">
        <f t="shared" si="6"/>
        <v>0</v>
      </c>
      <c r="J48" s="46" t="s">
        <v>1623</v>
      </c>
    </row>
    <row r="49" spans="1:10" ht="26.4" x14ac:dyDescent="0.25">
      <c r="A49" s="9" t="s">
        <v>115</v>
      </c>
      <c r="B49" s="9" t="s">
        <v>1623</v>
      </c>
      <c r="C49" s="10" t="s">
        <v>116</v>
      </c>
      <c r="D49" s="9" t="s">
        <v>10</v>
      </c>
      <c r="E49" s="9" t="s">
        <v>117</v>
      </c>
      <c r="F49" s="11" t="s">
        <v>88</v>
      </c>
      <c r="G49" s="5">
        <v>30.1</v>
      </c>
      <c r="H49" s="5">
        <v>30.1</v>
      </c>
      <c r="I49" s="14">
        <f t="shared" si="6"/>
        <v>0</v>
      </c>
      <c r="J49" s="46" t="s">
        <v>1623</v>
      </c>
    </row>
    <row r="50" spans="1:10" ht="26.4" x14ac:dyDescent="0.25">
      <c r="A50" s="9" t="s">
        <v>118</v>
      </c>
      <c r="B50" s="9" t="s">
        <v>1623</v>
      </c>
      <c r="C50" s="10" t="s">
        <v>119</v>
      </c>
      <c r="D50" s="9" t="s">
        <v>10</v>
      </c>
      <c r="E50" s="9" t="s">
        <v>120</v>
      </c>
      <c r="F50" s="11" t="s">
        <v>88</v>
      </c>
      <c r="G50" s="5">
        <v>166.9</v>
      </c>
      <c r="H50" s="5">
        <v>166.9</v>
      </c>
      <c r="I50" s="14">
        <f t="shared" si="6"/>
        <v>0</v>
      </c>
      <c r="J50" s="46" t="s">
        <v>1623</v>
      </c>
    </row>
    <row r="51" spans="1:10" ht="26.4" x14ac:dyDescent="0.25">
      <c r="A51" s="9" t="s">
        <v>121</v>
      </c>
      <c r="B51" s="9" t="s">
        <v>1623</v>
      </c>
      <c r="C51" s="10" t="s">
        <v>122</v>
      </c>
      <c r="D51" s="9" t="s">
        <v>10</v>
      </c>
      <c r="E51" s="9" t="s">
        <v>123</v>
      </c>
      <c r="F51" s="11" t="s">
        <v>88</v>
      </c>
      <c r="G51" s="5">
        <v>85.3</v>
      </c>
      <c r="H51" s="5">
        <v>85.3</v>
      </c>
      <c r="I51" s="14">
        <f t="shared" si="6"/>
        <v>0</v>
      </c>
      <c r="J51" s="46" t="s">
        <v>1623</v>
      </c>
    </row>
    <row r="52" spans="1:10" ht="26.4" x14ac:dyDescent="0.25">
      <c r="A52" s="9" t="s">
        <v>124</v>
      </c>
      <c r="B52" s="9" t="s">
        <v>1623</v>
      </c>
      <c r="C52" s="10" t="s">
        <v>125</v>
      </c>
      <c r="D52" s="9" t="s">
        <v>10</v>
      </c>
      <c r="E52" s="9" t="s">
        <v>126</v>
      </c>
      <c r="F52" s="11" t="s">
        <v>88</v>
      </c>
      <c r="G52" s="5">
        <v>25.6</v>
      </c>
      <c r="H52" s="5">
        <v>25.6</v>
      </c>
      <c r="I52" s="14">
        <f t="shared" si="6"/>
        <v>0</v>
      </c>
      <c r="J52" s="46" t="s">
        <v>1623</v>
      </c>
    </row>
    <row r="53" spans="1:10" ht="39.6" x14ac:dyDescent="0.25">
      <c r="A53" s="9" t="s">
        <v>127</v>
      </c>
      <c r="B53" s="9" t="s">
        <v>1623</v>
      </c>
      <c r="C53" s="10" t="s">
        <v>128</v>
      </c>
      <c r="D53" s="9" t="s">
        <v>10</v>
      </c>
      <c r="E53" s="9" t="s">
        <v>129</v>
      </c>
      <c r="F53" s="11" t="s">
        <v>43</v>
      </c>
      <c r="G53" s="5">
        <v>9.51</v>
      </c>
      <c r="H53" s="5">
        <v>9.51</v>
      </c>
      <c r="I53" s="14">
        <f t="shared" si="6"/>
        <v>0</v>
      </c>
      <c r="J53" s="46" t="s">
        <v>1623</v>
      </c>
    </row>
    <row r="54" spans="1:10" ht="26.4" x14ac:dyDescent="0.25">
      <c r="A54" s="9" t="s">
        <v>130</v>
      </c>
      <c r="B54" s="9" t="s">
        <v>1623</v>
      </c>
      <c r="C54" s="10" t="s">
        <v>131</v>
      </c>
      <c r="D54" s="9" t="s">
        <v>10</v>
      </c>
      <c r="E54" s="9" t="s">
        <v>132</v>
      </c>
      <c r="F54" s="11" t="s">
        <v>43</v>
      </c>
      <c r="G54" s="5">
        <v>48.68</v>
      </c>
      <c r="H54" s="5">
        <v>48.68</v>
      </c>
      <c r="I54" s="14">
        <f t="shared" si="6"/>
        <v>0</v>
      </c>
      <c r="J54" s="46" t="s">
        <v>1623</v>
      </c>
    </row>
    <row r="55" spans="1:10" x14ac:dyDescent="0.25">
      <c r="A55" s="12" t="s">
        <v>133</v>
      </c>
      <c r="B55" s="12" t="s">
        <v>1623</v>
      </c>
      <c r="C55" s="12"/>
      <c r="D55" s="12"/>
      <c r="E55" s="12" t="s">
        <v>134</v>
      </c>
      <c r="F55" s="12"/>
      <c r="G55" s="6"/>
      <c r="H55" s="6"/>
      <c r="I55" s="13"/>
      <c r="J55" s="35"/>
    </row>
    <row r="56" spans="1:10" ht="26.4" x14ac:dyDescent="0.25">
      <c r="A56" s="9" t="s">
        <v>135</v>
      </c>
      <c r="B56" s="9" t="s">
        <v>1623</v>
      </c>
      <c r="C56" s="10" t="s">
        <v>136</v>
      </c>
      <c r="D56" s="9" t="s">
        <v>10</v>
      </c>
      <c r="E56" s="9" t="s">
        <v>137</v>
      </c>
      <c r="F56" s="11" t="s">
        <v>12</v>
      </c>
      <c r="G56" s="5">
        <v>7.25</v>
      </c>
      <c r="H56" s="5">
        <v>7.25</v>
      </c>
      <c r="I56" s="14">
        <f t="shared" ref="I56:I61" si="7">G56-H56</f>
        <v>0</v>
      </c>
      <c r="J56" s="46" t="s">
        <v>1623</v>
      </c>
    </row>
    <row r="57" spans="1:10" ht="39.6" x14ac:dyDescent="0.25">
      <c r="A57" s="9" t="s">
        <v>138</v>
      </c>
      <c r="B57" s="9" t="s">
        <v>1623</v>
      </c>
      <c r="C57" s="10" t="s">
        <v>139</v>
      </c>
      <c r="D57" s="9" t="s">
        <v>10</v>
      </c>
      <c r="E57" s="9" t="s">
        <v>140</v>
      </c>
      <c r="F57" s="11" t="s">
        <v>88</v>
      </c>
      <c r="G57" s="5">
        <v>22.7</v>
      </c>
      <c r="H57" s="5">
        <v>22.7</v>
      </c>
      <c r="I57" s="14">
        <f t="shared" si="7"/>
        <v>0</v>
      </c>
      <c r="J57" s="46" t="s">
        <v>1623</v>
      </c>
    </row>
    <row r="58" spans="1:10" ht="39.6" x14ac:dyDescent="0.25">
      <c r="A58" s="9" t="s">
        <v>141</v>
      </c>
      <c r="B58" s="9" t="s">
        <v>1623</v>
      </c>
      <c r="C58" s="10" t="s">
        <v>142</v>
      </c>
      <c r="D58" s="9" t="s">
        <v>10</v>
      </c>
      <c r="E58" s="9" t="s">
        <v>143</v>
      </c>
      <c r="F58" s="11" t="s">
        <v>88</v>
      </c>
      <c r="G58" s="5">
        <v>29.2</v>
      </c>
      <c r="H58" s="5">
        <v>29.2</v>
      </c>
      <c r="I58" s="14">
        <f t="shared" si="7"/>
        <v>0</v>
      </c>
      <c r="J58" s="46" t="s">
        <v>1623</v>
      </c>
    </row>
    <row r="59" spans="1:10" ht="39.6" x14ac:dyDescent="0.25">
      <c r="A59" s="9" t="s">
        <v>144</v>
      </c>
      <c r="B59" s="9" t="s">
        <v>1623</v>
      </c>
      <c r="C59" s="10" t="s">
        <v>145</v>
      </c>
      <c r="D59" s="9" t="s">
        <v>10</v>
      </c>
      <c r="E59" s="9" t="s">
        <v>146</v>
      </c>
      <c r="F59" s="11" t="s">
        <v>88</v>
      </c>
      <c r="G59" s="5">
        <v>10.7</v>
      </c>
      <c r="H59" s="5">
        <v>10.7</v>
      </c>
      <c r="I59" s="14">
        <f t="shared" si="7"/>
        <v>0</v>
      </c>
      <c r="J59" s="46" t="s">
        <v>1623</v>
      </c>
    </row>
    <row r="60" spans="1:10" ht="39.6" x14ac:dyDescent="0.25">
      <c r="A60" s="9" t="s">
        <v>147</v>
      </c>
      <c r="B60" s="9" t="s">
        <v>1623</v>
      </c>
      <c r="C60" s="10" t="s">
        <v>148</v>
      </c>
      <c r="D60" s="9" t="s">
        <v>10</v>
      </c>
      <c r="E60" s="9" t="s">
        <v>149</v>
      </c>
      <c r="F60" s="11" t="s">
        <v>88</v>
      </c>
      <c r="G60" s="5">
        <v>13.3</v>
      </c>
      <c r="H60" s="5">
        <v>13.3</v>
      </c>
      <c r="I60" s="14">
        <f t="shared" si="7"/>
        <v>0</v>
      </c>
      <c r="J60" s="46" t="s">
        <v>1623</v>
      </c>
    </row>
    <row r="61" spans="1:10" ht="26.4" x14ac:dyDescent="0.25">
      <c r="A61" s="9" t="s">
        <v>150</v>
      </c>
      <c r="B61" s="9" t="s">
        <v>1623</v>
      </c>
      <c r="C61" s="10" t="s">
        <v>151</v>
      </c>
      <c r="D61" s="9" t="s">
        <v>10</v>
      </c>
      <c r="E61" s="9" t="s">
        <v>152</v>
      </c>
      <c r="F61" s="11" t="s">
        <v>43</v>
      </c>
      <c r="G61" s="5">
        <v>0.49</v>
      </c>
      <c r="H61" s="5">
        <v>0.49</v>
      </c>
      <c r="I61" s="14">
        <f t="shared" si="7"/>
        <v>0</v>
      </c>
      <c r="J61" s="46" t="s">
        <v>1623</v>
      </c>
    </row>
    <row r="62" spans="1:10" x14ac:dyDescent="0.25">
      <c r="A62" s="12" t="s">
        <v>153</v>
      </c>
      <c r="B62" s="9" t="s">
        <v>1623</v>
      </c>
      <c r="C62" s="12"/>
      <c r="D62" s="12"/>
      <c r="E62" s="12" t="s">
        <v>154</v>
      </c>
      <c r="F62" s="12"/>
      <c r="G62" s="6"/>
      <c r="H62" s="6"/>
      <c r="I62" s="13"/>
      <c r="J62" s="35"/>
    </row>
    <row r="63" spans="1:10" ht="39.6" x14ac:dyDescent="0.25">
      <c r="A63" s="9" t="s">
        <v>155</v>
      </c>
      <c r="B63" s="9" t="s">
        <v>1623</v>
      </c>
      <c r="C63" s="10" t="s">
        <v>156</v>
      </c>
      <c r="D63" s="9" t="s">
        <v>10</v>
      </c>
      <c r="E63" s="9" t="s">
        <v>157</v>
      </c>
      <c r="F63" s="11" t="s">
        <v>43</v>
      </c>
      <c r="G63" s="5">
        <v>11.93</v>
      </c>
      <c r="H63" s="5">
        <v>11.93</v>
      </c>
      <c r="I63" s="14">
        <f t="shared" ref="I63:I71" si="8">G63-H63</f>
        <v>0</v>
      </c>
      <c r="J63" s="46" t="s">
        <v>1623</v>
      </c>
    </row>
    <row r="64" spans="1:10" ht="26.4" x14ac:dyDescent="0.25">
      <c r="A64" s="9" t="s">
        <v>158</v>
      </c>
      <c r="B64" s="9" t="s">
        <v>1623</v>
      </c>
      <c r="C64" s="10" t="s">
        <v>113</v>
      </c>
      <c r="D64" s="9" t="s">
        <v>10</v>
      </c>
      <c r="E64" s="9" t="s">
        <v>114</v>
      </c>
      <c r="F64" s="11" t="s">
        <v>88</v>
      </c>
      <c r="G64" s="5">
        <v>88.2</v>
      </c>
      <c r="H64" s="5">
        <v>88.2</v>
      </c>
      <c r="I64" s="14">
        <f t="shared" si="8"/>
        <v>0</v>
      </c>
      <c r="J64" s="46" t="s">
        <v>1623</v>
      </c>
    </row>
    <row r="65" spans="1:10" ht="26.4" x14ac:dyDescent="0.25">
      <c r="A65" s="9" t="s">
        <v>159</v>
      </c>
      <c r="B65" s="9" t="s">
        <v>1623</v>
      </c>
      <c r="C65" s="10" t="s">
        <v>119</v>
      </c>
      <c r="D65" s="9" t="s">
        <v>10</v>
      </c>
      <c r="E65" s="9" t="s">
        <v>120</v>
      </c>
      <c r="F65" s="11" t="s">
        <v>88</v>
      </c>
      <c r="G65" s="5">
        <v>107.8</v>
      </c>
      <c r="H65" s="5">
        <v>107.8</v>
      </c>
      <c r="I65" s="14">
        <f t="shared" si="8"/>
        <v>0</v>
      </c>
      <c r="J65" s="46" t="s">
        <v>1623</v>
      </c>
    </row>
    <row r="66" spans="1:10" ht="26.4" x14ac:dyDescent="0.25">
      <c r="A66" s="9" t="s">
        <v>160</v>
      </c>
      <c r="B66" s="9" t="s">
        <v>1623</v>
      </c>
      <c r="C66" s="10" t="s">
        <v>122</v>
      </c>
      <c r="D66" s="9" t="s">
        <v>10</v>
      </c>
      <c r="E66" s="9" t="s">
        <v>123</v>
      </c>
      <c r="F66" s="11" t="s">
        <v>88</v>
      </c>
      <c r="G66" s="5">
        <v>23.7</v>
      </c>
      <c r="H66" s="5">
        <v>23.7</v>
      </c>
      <c r="I66" s="14">
        <f t="shared" si="8"/>
        <v>0</v>
      </c>
      <c r="J66" s="46" t="s">
        <v>1623</v>
      </c>
    </row>
    <row r="67" spans="1:10" ht="26.4" x14ac:dyDescent="0.25">
      <c r="A67" s="9" t="s">
        <v>161</v>
      </c>
      <c r="B67" s="9" t="s">
        <v>1623</v>
      </c>
      <c r="C67" s="10" t="s">
        <v>116</v>
      </c>
      <c r="D67" s="9" t="s">
        <v>10</v>
      </c>
      <c r="E67" s="9" t="s">
        <v>117</v>
      </c>
      <c r="F67" s="11" t="s">
        <v>88</v>
      </c>
      <c r="G67" s="5">
        <v>18.5</v>
      </c>
      <c r="H67" s="5">
        <v>18.5</v>
      </c>
      <c r="I67" s="14">
        <f t="shared" si="8"/>
        <v>0</v>
      </c>
      <c r="J67" s="46" t="s">
        <v>1623</v>
      </c>
    </row>
    <row r="68" spans="1:10" ht="26.4" x14ac:dyDescent="0.25">
      <c r="A68" s="9" t="s">
        <v>162</v>
      </c>
      <c r="B68" s="9" t="s">
        <v>1623</v>
      </c>
      <c r="C68" s="10" t="s">
        <v>163</v>
      </c>
      <c r="D68" s="9" t="s">
        <v>10</v>
      </c>
      <c r="E68" s="9" t="s">
        <v>164</v>
      </c>
      <c r="F68" s="11" t="s">
        <v>88</v>
      </c>
      <c r="G68" s="5">
        <v>121.4</v>
      </c>
      <c r="H68" s="5">
        <v>121.4</v>
      </c>
      <c r="I68" s="14">
        <f t="shared" si="8"/>
        <v>0</v>
      </c>
      <c r="J68" s="46" t="s">
        <v>1623</v>
      </c>
    </row>
    <row r="69" spans="1:10" ht="39.6" x14ac:dyDescent="0.25">
      <c r="A69" s="9" t="s">
        <v>165</v>
      </c>
      <c r="B69" s="9" t="s">
        <v>1623</v>
      </c>
      <c r="C69" s="10" t="s">
        <v>166</v>
      </c>
      <c r="D69" s="9" t="s">
        <v>10</v>
      </c>
      <c r="E69" s="9" t="s">
        <v>167</v>
      </c>
      <c r="F69" s="11" t="s">
        <v>43</v>
      </c>
      <c r="G69" s="5">
        <v>4.9800000000000004</v>
      </c>
      <c r="H69" s="5">
        <v>4.9800000000000004</v>
      </c>
      <c r="I69" s="14">
        <f t="shared" si="8"/>
        <v>0</v>
      </c>
      <c r="J69" s="46" t="s">
        <v>1623</v>
      </c>
    </row>
    <row r="70" spans="1:10" ht="39.6" x14ac:dyDescent="0.25">
      <c r="A70" s="9" t="s">
        <v>168</v>
      </c>
      <c r="B70" s="9" t="s">
        <v>1623</v>
      </c>
      <c r="C70" s="10" t="s">
        <v>169</v>
      </c>
      <c r="D70" s="9" t="s">
        <v>10</v>
      </c>
      <c r="E70" s="9" t="s">
        <v>170</v>
      </c>
      <c r="F70" s="11" t="s">
        <v>12</v>
      </c>
      <c r="G70" s="5">
        <v>67.08</v>
      </c>
      <c r="H70" s="5">
        <v>67.08</v>
      </c>
      <c r="I70" s="14">
        <f t="shared" si="8"/>
        <v>0</v>
      </c>
      <c r="J70" s="46" t="s">
        <v>1623</v>
      </c>
    </row>
    <row r="71" spans="1:10" ht="26.4" x14ac:dyDescent="0.25">
      <c r="A71" s="9" t="s">
        <v>171</v>
      </c>
      <c r="B71" s="9" t="s">
        <v>1623</v>
      </c>
      <c r="C71" s="10" t="s">
        <v>131</v>
      </c>
      <c r="D71" s="9" t="s">
        <v>10</v>
      </c>
      <c r="E71" s="9" t="s">
        <v>132</v>
      </c>
      <c r="F71" s="11" t="s">
        <v>43</v>
      </c>
      <c r="G71" s="5">
        <v>7.12</v>
      </c>
      <c r="H71" s="5">
        <v>7.12</v>
      </c>
      <c r="I71" s="14">
        <f t="shared" si="8"/>
        <v>0</v>
      </c>
      <c r="J71" s="46" t="s">
        <v>1623</v>
      </c>
    </row>
    <row r="72" spans="1:10" x14ac:dyDescent="0.25">
      <c r="A72" s="12" t="s">
        <v>172</v>
      </c>
      <c r="B72" s="12" t="s">
        <v>1623</v>
      </c>
      <c r="C72" s="12"/>
      <c r="D72" s="12"/>
      <c r="E72" s="12" t="s">
        <v>173</v>
      </c>
      <c r="F72" s="12"/>
      <c r="G72" s="6"/>
      <c r="H72" s="6"/>
      <c r="I72" s="13"/>
      <c r="J72" s="35"/>
    </row>
    <row r="73" spans="1:10" ht="52.8" x14ac:dyDescent="0.25">
      <c r="A73" s="9" t="s">
        <v>174</v>
      </c>
      <c r="B73" s="9" t="s">
        <v>1623</v>
      </c>
      <c r="C73" s="10" t="s">
        <v>175</v>
      </c>
      <c r="D73" s="9" t="s">
        <v>10</v>
      </c>
      <c r="E73" s="9" t="s">
        <v>176</v>
      </c>
      <c r="F73" s="11" t="s">
        <v>43</v>
      </c>
      <c r="G73" s="5">
        <v>11.35</v>
      </c>
      <c r="H73" s="5">
        <v>11.35</v>
      </c>
      <c r="I73" s="14">
        <f t="shared" ref="I73:I81" si="9">G73-H73</f>
        <v>0</v>
      </c>
      <c r="J73" s="46" t="s">
        <v>1623</v>
      </c>
    </row>
    <row r="74" spans="1:10" ht="39.6" x14ac:dyDescent="0.25">
      <c r="A74" s="9" t="s">
        <v>177</v>
      </c>
      <c r="B74" s="9" t="s">
        <v>1623</v>
      </c>
      <c r="C74" s="10" t="s">
        <v>178</v>
      </c>
      <c r="D74" s="9" t="s">
        <v>10</v>
      </c>
      <c r="E74" s="9" t="s">
        <v>179</v>
      </c>
      <c r="F74" s="11" t="s">
        <v>88</v>
      </c>
      <c r="G74" s="5">
        <v>5.8</v>
      </c>
      <c r="H74" s="5">
        <v>5.8</v>
      </c>
      <c r="I74" s="14">
        <f t="shared" si="9"/>
        <v>0</v>
      </c>
      <c r="J74" s="46" t="s">
        <v>1623</v>
      </c>
    </row>
    <row r="75" spans="1:10" ht="39.6" x14ac:dyDescent="0.25">
      <c r="A75" s="9" t="s">
        <v>180</v>
      </c>
      <c r="B75" s="9" t="s">
        <v>1623</v>
      </c>
      <c r="C75" s="10" t="s">
        <v>181</v>
      </c>
      <c r="D75" s="9" t="s">
        <v>10</v>
      </c>
      <c r="E75" s="9" t="s">
        <v>182</v>
      </c>
      <c r="F75" s="11" t="s">
        <v>88</v>
      </c>
      <c r="G75" s="5">
        <v>46.8</v>
      </c>
      <c r="H75" s="5">
        <v>46.8</v>
      </c>
      <c r="I75" s="14">
        <f t="shared" si="9"/>
        <v>0</v>
      </c>
      <c r="J75" s="46" t="s">
        <v>1623</v>
      </c>
    </row>
    <row r="76" spans="1:10" ht="39.6" x14ac:dyDescent="0.25">
      <c r="A76" s="9" t="s">
        <v>183</v>
      </c>
      <c r="B76" s="9" t="s">
        <v>1623</v>
      </c>
      <c r="C76" s="10" t="s">
        <v>184</v>
      </c>
      <c r="D76" s="9" t="s">
        <v>10</v>
      </c>
      <c r="E76" s="9" t="s">
        <v>185</v>
      </c>
      <c r="F76" s="11" t="s">
        <v>88</v>
      </c>
      <c r="G76" s="5">
        <v>58.7</v>
      </c>
      <c r="H76" s="5">
        <v>58.7</v>
      </c>
      <c r="I76" s="14">
        <f t="shared" si="9"/>
        <v>0</v>
      </c>
      <c r="J76" s="46" t="s">
        <v>1623</v>
      </c>
    </row>
    <row r="77" spans="1:10" ht="39.6" x14ac:dyDescent="0.25">
      <c r="A77" s="9" t="s">
        <v>186</v>
      </c>
      <c r="B77" s="9" t="s">
        <v>1623</v>
      </c>
      <c r="C77" s="10" t="s">
        <v>187</v>
      </c>
      <c r="D77" s="9" t="s">
        <v>10</v>
      </c>
      <c r="E77" s="9" t="s">
        <v>188</v>
      </c>
      <c r="F77" s="11" t="s">
        <v>88</v>
      </c>
      <c r="G77" s="5">
        <v>32.799999999999997</v>
      </c>
      <c r="H77" s="5">
        <v>32.799999999999997</v>
      </c>
      <c r="I77" s="14">
        <f t="shared" si="9"/>
        <v>0</v>
      </c>
      <c r="J77" s="46" t="s">
        <v>1623</v>
      </c>
    </row>
    <row r="78" spans="1:10" ht="39.6" x14ac:dyDescent="0.25">
      <c r="A78" s="9" t="s">
        <v>189</v>
      </c>
      <c r="B78" s="9" t="s">
        <v>1623</v>
      </c>
      <c r="C78" s="10" t="s">
        <v>190</v>
      </c>
      <c r="D78" s="9" t="s">
        <v>10</v>
      </c>
      <c r="E78" s="9" t="s">
        <v>191</v>
      </c>
      <c r="F78" s="11" t="s">
        <v>88</v>
      </c>
      <c r="G78" s="5">
        <v>135.30000000000001</v>
      </c>
      <c r="H78" s="5">
        <v>135.30000000000001</v>
      </c>
      <c r="I78" s="14">
        <f t="shared" si="9"/>
        <v>0</v>
      </c>
      <c r="J78" s="46" t="s">
        <v>1623</v>
      </c>
    </row>
    <row r="79" spans="1:10" ht="26.4" x14ac:dyDescent="0.25">
      <c r="A79" s="9" t="s">
        <v>192</v>
      </c>
      <c r="B79" s="9" t="s">
        <v>1623</v>
      </c>
      <c r="C79" s="10" t="s">
        <v>193</v>
      </c>
      <c r="D79" s="9" t="s">
        <v>10</v>
      </c>
      <c r="E79" s="9" t="s">
        <v>194</v>
      </c>
      <c r="F79" s="11" t="s">
        <v>43</v>
      </c>
      <c r="G79" s="5">
        <v>2.08</v>
      </c>
      <c r="H79" s="5">
        <v>2.08</v>
      </c>
      <c r="I79" s="14">
        <f t="shared" si="9"/>
        <v>0</v>
      </c>
      <c r="J79" s="46" t="s">
        <v>1623</v>
      </c>
    </row>
    <row r="80" spans="1:10" ht="39.6" x14ac:dyDescent="0.25">
      <c r="A80" s="9" t="s">
        <v>195</v>
      </c>
      <c r="B80" s="9" t="s">
        <v>1623</v>
      </c>
      <c r="C80" s="10" t="s">
        <v>196</v>
      </c>
      <c r="D80" s="9" t="s">
        <v>10</v>
      </c>
      <c r="E80" s="9" t="s">
        <v>197</v>
      </c>
      <c r="F80" s="11" t="s">
        <v>12</v>
      </c>
      <c r="G80" s="5">
        <v>19.04</v>
      </c>
      <c r="H80" s="5">
        <v>19.04</v>
      </c>
      <c r="I80" s="14">
        <f t="shared" si="9"/>
        <v>0</v>
      </c>
      <c r="J80" s="46" t="s">
        <v>1623</v>
      </c>
    </row>
    <row r="81" spans="1:10" ht="26.4" x14ac:dyDescent="0.25">
      <c r="A81" s="9" t="s">
        <v>198</v>
      </c>
      <c r="B81" s="9" t="s">
        <v>1623</v>
      </c>
      <c r="C81" s="10" t="s">
        <v>131</v>
      </c>
      <c r="D81" s="9" t="s">
        <v>10</v>
      </c>
      <c r="E81" s="9" t="s">
        <v>132</v>
      </c>
      <c r="F81" s="11" t="s">
        <v>43</v>
      </c>
      <c r="G81" s="5">
        <v>7.25</v>
      </c>
      <c r="H81" s="5">
        <v>7.25</v>
      </c>
      <c r="I81" s="14">
        <f t="shared" si="9"/>
        <v>0</v>
      </c>
      <c r="J81" s="46" t="s">
        <v>1623</v>
      </c>
    </row>
    <row r="82" spans="1:10" x14ac:dyDescent="0.25">
      <c r="A82" s="12" t="s">
        <v>199</v>
      </c>
      <c r="B82" s="12" t="s">
        <v>1623</v>
      </c>
      <c r="C82" s="12"/>
      <c r="D82" s="12"/>
      <c r="E82" s="12" t="s">
        <v>200</v>
      </c>
      <c r="F82" s="12"/>
      <c r="G82" s="6"/>
      <c r="H82" s="6"/>
      <c r="I82" s="13"/>
      <c r="J82" s="35"/>
    </row>
    <row r="83" spans="1:10" x14ac:dyDescent="0.25">
      <c r="A83" s="12" t="s">
        <v>201</v>
      </c>
      <c r="B83" s="12" t="s">
        <v>1623</v>
      </c>
      <c r="C83" s="12"/>
      <c r="D83" s="12"/>
      <c r="E83" s="12" t="s">
        <v>202</v>
      </c>
      <c r="F83" s="12"/>
      <c r="G83" s="6"/>
      <c r="H83" s="6"/>
      <c r="I83" s="13"/>
      <c r="J83" s="35"/>
    </row>
    <row r="84" spans="1:10" x14ac:dyDescent="0.25">
      <c r="A84" s="12" t="s">
        <v>203</v>
      </c>
      <c r="B84" s="12" t="s">
        <v>1623</v>
      </c>
      <c r="C84" s="12"/>
      <c r="D84" s="12"/>
      <c r="E84" s="12" t="s">
        <v>204</v>
      </c>
      <c r="F84" s="12"/>
      <c r="G84" s="6"/>
      <c r="H84" s="6"/>
      <c r="I84" s="13"/>
      <c r="J84" s="35"/>
    </row>
    <row r="85" spans="1:10" ht="26.4" x14ac:dyDescent="0.25">
      <c r="A85" s="9" t="s">
        <v>205</v>
      </c>
      <c r="B85" s="9" t="s">
        <v>1623</v>
      </c>
      <c r="C85" s="10" t="s">
        <v>136</v>
      </c>
      <c r="D85" s="9" t="s">
        <v>10</v>
      </c>
      <c r="E85" s="9" t="s">
        <v>137</v>
      </c>
      <c r="F85" s="11" t="s">
        <v>12</v>
      </c>
      <c r="G85" s="5">
        <v>81.599999999999994</v>
      </c>
      <c r="H85" s="5">
        <v>81.599999999999994</v>
      </c>
      <c r="I85" s="14">
        <f t="shared" ref="I85:I90" si="10">G85-H85</f>
        <v>0</v>
      </c>
      <c r="J85" s="46" t="s">
        <v>1623</v>
      </c>
    </row>
    <row r="86" spans="1:10" ht="39.6" x14ac:dyDescent="0.25">
      <c r="A86" s="9" t="s">
        <v>206</v>
      </c>
      <c r="B86" s="9" t="s">
        <v>1623</v>
      </c>
      <c r="C86" s="10" t="s">
        <v>139</v>
      </c>
      <c r="D86" s="9" t="s">
        <v>10</v>
      </c>
      <c r="E86" s="9" t="s">
        <v>140</v>
      </c>
      <c r="F86" s="11" t="s">
        <v>88</v>
      </c>
      <c r="G86" s="5">
        <v>159.5</v>
      </c>
      <c r="H86" s="5">
        <v>159.5</v>
      </c>
      <c r="I86" s="14">
        <f t="shared" si="10"/>
        <v>0</v>
      </c>
      <c r="J86" s="46" t="s">
        <v>1623</v>
      </c>
    </row>
    <row r="87" spans="1:10" ht="39.6" x14ac:dyDescent="0.25">
      <c r="A87" s="9" t="s">
        <v>207</v>
      </c>
      <c r="B87" s="9" t="s">
        <v>1623</v>
      </c>
      <c r="C87" s="10" t="s">
        <v>142</v>
      </c>
      <c r="D87" s="9" t="s">
        <v>10</v>
      </c>
      <c r="E87" s="9" t="s">
        <v>143</v>
      </c>
      <c r="F87" s="11" t="s">
        <v>88</v>
      </c>
      <c r="G87" s="5">
        <v>182.4</v>
      </c>
      <c r="H87" s="5">
        <v>182.4</v>
      </c>
      <c r="I87" s="14">
        <f t="shared" si="10"/>
        <v>0</v>
      </c>
      <c r="J87" s="46" t="s">
        <v>1623</v>
      </c>
    </row>
    <row r="88" spans="1:10" ht="39.6" x14ac:dyDescent="0.25">
      <c r="A88" s="9" t="s">
        <v>208</v>
      </c>
      <c r="B88" s="9" t="s">
        <v>1623</v>
      </c>
      <c r="C88" s="10" t="s">
        <v>145</v>
      </c>
      <c r="D88" s="9" t="s">
        <v>10</v>
      </c>
      <c r="E88" s="9" t="s">
        <v>146</v>
      </c>
      <c r="F88" s="11" t="s">
        <v>88</v>
      </c>
      <c r="G88" s="5">
        <v>35.1</v>
      </c>
      <c r="H88" s="5">
        <v>35.1</v>
      </c>
      <c r="I88" s="14">
        <f t="shared" si="10"/>
        <v>0</v>
      </c>
      <c r="J88" s="46" t="s">
        <v>1623</v>
      </c>
    </row>
    <row r="89" spans="1:10" ht="39.6" x14ac:dyDescent="0.25">
      <c r="A89" s="9" t="s">
        <v>209</v>
      </c>
      <c r="B89" s="9" t="s">
        <v>1623</v>
      </c>
      <c r="C89" s="10" t="s">
        <v>148</v>
      </c>
      <c r="D89" s="9" t="s">
        <v>10</v>
      </c>
      <c r="E89" s="9" t="s">
        <v>149</v>
      </c>
      <c r="F89" s="11" t="s">
        <v>88</v>
      </c>
      <c r="G89" s="5">
        <v>126.4</v>
      </c>
      <c r="H89" s="5">
        <v>126.4</v>
      </c>
      <c r="I89" s="14">
        <f t="shared" si="10"/>
        <v>0</v>
      </c>
      <c r="J89" s="46" t="s">
        <v>1623</v>
      </c>
    </row>
    <row r="90" spans="1:10" ht="26.4" x14ac:dyDescent="0.25">
      <c r="A90" s="9" t="s">
        <v>210</v>
      </c>
      <c r="B90" s="9" t="s">
        <v>1623</v>
      </c>
      <c r="C90" s="10" t="s">
        <v>151</v>
      </c>
      <c r="D90" s="9" t="s">
        <v>10</v>
      </c>
      <c r="E90" s="9" t="s">
        <v>152</v>
      </c>
      <c r="F90" s="11" t="s">
        <v>43</v>
      </c>
      <c r="G90" s="5">
        <v>5.73</v>
      </c>
      <c r="H90" s="5">
        <v>5.73</v>
      </c>
      <c r="I90" s="14">
        <f t="shared" si="10"/>
        <v>0</v>
      </c>
      <c r="J90" s="46" t="s">
        <v>1623</v>
      </c>
    </row>
    <row r="91" spans="1:10" x14ac:dyDescent="0.25">
      <c r="A91" s="12" t="s">
        <v>211</v>
      </c>
      <c r="B91" s="12" t="s">
        <v>1623</v>
      </c>
      <c r="C91" s="12"/>
      <c r="D91" s="12"/>
      <c r="E91" s="12" t="s">
        <v>212</v>
      </c>
      <c r="F91" s="12"/>
      <c r="G91" s="6"/>
      <c r="H91" s="6"/>
      <c r="I91" s="13"/>
      <c r="J91" s="35"/>
    </row>
    <row r="92" spans="1:10" ht="26.4" x14ac:dyDescent="0.25">
      <c r="A92" s="9" t="s">
        <v>213</v>
      </c>
      <c r="B92" s="9" t="s">
        <v>1623</v>
      </c>
      <c r="C92" s="10" t="s">
        <v>136</v>
      </c>
      <c r="D92" s="9" t="s">
        <v>10</v>
      </c>
      <c r="E92" s="9" t="s">
        <v>137</v>
      </c>
      <c r="F92" s="11" t="s">
        <v>12</v>
      </c>
      <c r="G92" s="5">
        <v>130.81</v>
      </c>
      <c r="H92" s="5">
        <v>130.81</v>
      </c>
      <c r="I92" s="14">
        <f t="shared" ref="I92:I97" si="11">G92-H92</f>
        <v>0</v>
      </c>
      <c r="J92" s="46" t="s">
        <v>1623</v>
      </c>
    </row>
    <row r="93" spans="1:10" ht="39.6" x14ac:dyDescent="0.25">
      <c r="A93" s="9" t="s">
        <v>214</v>
      </c>
      <c r="B93" s="9" t="s">
        <v>1623</v>
      </c>
      <c r="C93" s="10" t="s">
        <v>139</v>
      </c>
      <c r="D93" s="9" t="s">
        <v>10</v>
      </c>
      <c r="E93" s="9" t="s">
        <v>140</v>
      </c>
      <c r="F93" s="11" t="s">
        <v>88</v>
      </c>
      <c r="G93" s="5">
        <v>273.7</v>
      </c>
      <c r="H93" s="5">
        <v>273.7</v>
      </c>
      <c r="I93" s="14">
        <f t="shared" si="11"/>
        <v>0</v>
      </c>
      <c r="J93" s="46" t="s">
        <v>1623</v>
      </c>
    </row>
    <row r="94" spans="1:10" ht="39.6" x14ac:dyDescent="0.25">
      <c r="A94" s="9" t="s">
        <v>215</v>
      </c>
      <c r="B94" s="9" t="s">
        <v>1623</v>
      </c>
      <c r="C94" s="10" t="s">
        <v>142</v>
      </c>
      <c r="D94" s="9" t="s">
        <v>10</v>
      </c>
      <c r="E94" s="9" t="s">
        <v>143</v>
      </c>
      <c r="F94" s="11" t="s">
        <v>88</v>
      </c>
      <c r="G94" s="5">
        <v>309.8</v>
      </c>
      <c r="H94" s="5">
        <v>309.8</v>
      </c>
      <c r="I94" s="14">
        <f t="shared" si="11"/>
        <v>0</v>
      </c>
      <c r="J94" s="46" t="s">
        <v>1623</v>
      </c>
    </row>
    <row r="95" spans="1:10" ht="39.6" x14ac:dyDescent="0.25">
      <c r="A95" s="9" t="s">
        <v>216</v>
      </c>
      <c r="B95" s="9" t="s">
        <v>1623</v>
      </c>
      <c r="C95" s="10" t="s">
        <v>145</v>
      </c>
      <c r="D95" s="9" t="s">
        <v>10</v>
      </c>
      <c r="E95" s="9" t="s">
        <v>146</v>
      </c>
      <c r="F95" s="11" t="s">
        <v>88</v>
      </c>
      <c r="G95" s="5">
        <v>83.6</v>
      </c>
      <c r="H95" s="5">
        <v>83.6</v>
      </c>
      <c r="I95" s="14">
        <f t="shared" si="11"/>
        <v>0</v>
      </c>
      <c r="J95" s="46" t="s">
        <v>1623</v>
      </c>
    </row>
    <row r="96" spans="1:10" ht="39.6" x14ac:dyDescent="0.25">
      <c r="A96" s="9" t="s">
        <v>217</v>
      </c>
      <c r="B96" s="9" t="s">
        <v>1623</v>
      </c>
      <c r="C96" s="10" t="s">
        <v>148</v>
      </c>
      <c r="D96" s="9" t="s">
        <v>10</v>
      </c>
      <c r="E96" s="9" t="s">
        <v>149</v>
      </c>
      <c r="F96" s="11" t="s">
        <v>88</v>
      </c>
      <c r="G96" s="5">
        <v>199.3</v>
      </c>
      <c r="H96" s="5">
        <v>199.3</v>
      </c>
      <c r="I96" s="14">
        <f t="shared" si="11"/>
        <v>0</v>
      </c>
      <c r="J96" s="46" t="s">
        <v>1623</v>
      </c>
    </row>
    <row r="97" spans="1:10" ht="26.4" x14ac:dyDescent="0.25">
      <c r="A97" s="9" t="s">
        <v>218</v>
      </c>
      <c r="B97" s="9" t="s">
        <v>1623</v>
      </c>
      <c r="C97" s="10" t="s">
        <v>151</v>
      </c>
      <c r="D97" s="9" t="s">
        <v>10</v>
      </c>
      <c r="E97" s="9" t="s">
        <v>152</v>
      </c>
      <c r="F97" s="11" t="s">
        <v>43</v>
      </c>
      <c r="G97" s="5">
        <v>8.9499999999999993</v>
      </c>
      <c r="H97" s="5">
        <v>8.9499999999999993</v>
      </c>
      <c r="I97" s="14">
        <f t="shared" si="11"/>
        <v>0</v>
      </c>
      <c r="J97" s="46" t="s">
        <v>1623</v>
      </c>
    </row>
    <row r="98" spans="1:10" x14ac:dyDescent="0.25">
      <c r="A98" s="12" t="s">
        <v>219</v>
      </c>
      <c r="B98" s="12" t="s">
        <v>1623</v>
      </c>
      <c r="C98" s="12"/>
      <c r="D98" s="12"/>
      <c r="E98" s="12" t="s">
        <v>220</v>
      </c>
      <c r="F98" s="12"/>
      <c r="G98" s="6"/>
      <c r="H98" s="6"/>
      <c r="I98" s="13"/>
      <c r="J98" s="35"/>
    </row>
    <row r="99" spans="1:10" ht="26.4" x14ac:dyDescent="0.25">
      <c r="A99" s="9" t="s">
        <v>221</v>
      </c>
      <c r="B99" s="9" t="s">
        <v>1623</v>
      </c>
      <c r="C99" s="10" t="s">
        <v>136</v>
      </c>
      <c r="D99" s="9" t="s">
        <v>10</v>
      </c>
      <c r="E99" s="9" t="s">
        <v>137</v>
      </c>
      <c r="F99" s="11" t="s">
        <v>12</v>
      </c>
      <c r="G99" s="5">
        <v>95.93</v>
      </c>
      <c r="H99" s="5">
        <v>95.93</v>
      </c>
      <c r="I99" s="14">
        <f t="shared" ref="I99:I104" si="12">G99-H99</f>
        <v>0</v>
      </c>
      <c r="J99" s="46" t="s">
        <v>1623</v>
      </c>
    </row>
    <row r="100" spans="1:10" ht="39.6" x14ac:dyDescent="0.25">
      <c r="A100" s="9" t="s">
        <v>222</v>
      </c>
      <c r="B100" s="9" t="s">
        <v>1623</v>
      </c>
      <c r="C100" s="10" t="s">
        <v>139</v>
      </c>
      <c r="D100" s="9" t="s">
        <v>10</v>
      </c>
      <c r="E100" s="9" t="s">
        <v>140</v>
      </c>
      <c r="F100" s="11" t="s">
        <v>88</v>
      </c>
      <c r="G100" s="5">
        <v>176.7</v>
      </c>
      <c r="H100" s="5">
        <v>176.7</v>
      </c>
      <c r="I100" s="14">
        <f t="shared" si="12"/>
        <v>0</v>
      </c>
      <c r="J100" s="46" t="s">
        <v>1623</v>
      </c>
    </row>
    <row r="101" spans="1:10" ht="39.6" x14ac:dyDescent="0.25">
      <c r="A101" s="9" t="s">
        <v>223</v>
      </c>
      <c r="B101" s="9" t="s">
        <v>1623</v>
      </c>
      <c r="C101" s="10" t="s">
        <v>142</v>
      </c>
      <c r="D101" s="9" t="s">
        <v>10</v>
      </c>
      <c r="E101" s="9" t="s">
        <v>143</v>
      </c>
      <c r="F101" s="11" t="s">
        <v>88</v>
      </c>
      <c r="G101" s="5">
        <v>273.8</v>
      </c>
      <c r="H101" s="5">
        <v>273.8</v>
      </c>
      <c r="I101" s="14">
        <f t="shared" si="12"/>
        <v>0</v>
      </c>
      <c r="J101" s="46" t="s">
        <v>1623</v>
      </c>
    </row>
    <row r="102" spans="1:10" ht="39.6" x14ac:dyDescent="0.25">
      <c r="A102" s="9" t="s">
        <v>224</v>
      </c>
      <c r="B102" s="9" t="s">
        <v>1623</v>
      </c>
      <c r="C102" s="10" t="s">
        <v>145</v>
      </c>
      <c r="D102" s="9" t="s">
        <v>10</v>
      </c>
      <c r="E102" s="9" t="s">
        <v>146</v>
      </c>
      <c r="F102" s="11" t="s">
        <v>88</v>
      </c>
      <c r="G102" s="5">
        <v>39.9</v>
      </c>
      <c r="H102" s="5">
        <v>39.9</v>
      </c>
      <c r="I102" s="14">
        <f t="shared" si="12"/>
        <v>0</v>
      </c>
      <c r="J102" s="46" t="s">
        <v>1623</v>
      </c>
    </row>
    <row r="103" spans="1:10" ht="39.6" x14ac:dyDescent="0.25">
      <c r="A103" s="9" t="s">
        <v>225</v>
      </c>
      <c r="B103" s="9" t="s">
        <v>1623</v>
      </c>
      <c r="C103" s="10" t="s">
        <v>148</v>
      </c>
      <c r="D103" s="9" t="s">
        <v>10</v>
      </c>
      <c r="E103" s="9" t="s">
        <v>149</v>
      </c>
      <c r="F103" s="11" t="s">
        <v>88</v>
      </c>
      <c r="G103" s="5">
        <v>143.9</v>
      </c>
      <c r="H103" s="5">
        <v>143.9</v>
      </c>
      <c r="I103" s="14">
        <f t="shared" si="12"/>
        <v>0</v>
      </c>
      <c r="J103" s="46" t="s">
        <v>1623</v>
      </c>
    </row>
    <row r="104" spans="1:10" ht="26.4" x14ac:dyDescent="0.25">
      <c r="A104" s="9" t="s">
        <v>226</v>
      </c>
      <c r="B104" s="9" t="s">
        <v>1623</v>
      </c>
      <c r="C104" s="10" t="s">
        <v>151</v>
      </c>
      <c r="D104" s="9" t="s">
        <v>10</v>
      </c>
      <c r="E104" s="9" t="s">
        <v>152</v>
      </c>
      <c r="F104" s="11" t="s">
        <v>43</v>
      </c>
      <c r="G104" s="5">
        <v>6.62</v>
      </c>
      <c r="H104" s="5">
        <v>6.62</v>
      </c>
      <c r="I104" s="14">
        <f t="shared" si="12"/>
        <v>0</v>
      </c>
      <c r="J104" s="46" t="s">
        <v>1623</v>
      </c>
    </row>
    <row r="105" spans="1:10" x14ac:dyDescent="0.25">
      <c r="A105" s="12" t="s">
        <v>227</v>
      </c>
      <c r="B105" s="12" t="s">
        <v>1623</v>
      </c>
      <c r="C105" s="12"/>
      <c r="D105" s="12"/>
      <c r="E105" s="12" t="s">
        <v>228</v>
      </c>
      <c r="F105" s="12"/>
      <c r="G105" s="6"/>
      <c r="H105" s="6"/>
      <c r="I105" s="13"/>
      <c r="J105" s="35"/>
    </row>
    <row r="106" spans="1:10" ht="26.4" x14ac:dyDescent="0.25">
      <c r="A106" s="9" t="s">
        <v>229</v>
      </c>
      <c r="B106" s="9" t="s">
        <v>1623</v>
      </c>
      <c r="C106" s="10" t="s">
        <v>136</v>
      </c>
      <c r="D106" s="9" t="s">
        <v>10</v>
      </c>
      <c r="E106" s="9" t="s">
        <v>137</v>
      </c>
      <c r="F106" s="11" t="s">
        <v>12</v>
      </c>
      <c r="G106" s="5">
        <v>26.32</v>
      </c>
      <c r="H106" s="5">
        <v>26.32</v>
      </c>
      <c r="I106" s="14">
        <f t="shared" ref="I106:I111" si="13">G106-H106</f>
        <v>0</v>
      </c>
      <c r="J106" s="46" t="s">
        <v>1623</v>
      </c>
    </row>
    <row r="107" spans="1:10" ht="39.6" x14ac:dyDescent="0.25">
      <c r="A107" s="9" t="s">
        <v>230</v>
      </c>
      <c r="B107" s="9" t="s">
        <v>1623</v>
      </c>
      <c r="C107" s="10" t="s">
        <v>139</v>
      </c>
      <c r="D107" s="9" t="s">
        <v>10</v>
      </c>
      <c r="E107" s="9" t="s">
        <v>140</v>
      </c>
      <c r="F107" s="11" t="s">
        <v>88</v>
      </c>
      <c r="G107" s="5">
        <v>64.599999999999994</v>
      </c>
      <c r="H107" s="5">
        <v>64.599999999999994</v>
      </c>
      <c r="I107" s="14">
        <f t="shared" si="13"/>
        <v>0</v>
      </c>
      <c r="J107" s="46" t="s">
        <v>1623</v>
      </c>
    </row>
    <row r="108" spans="1:10" ht="39.6" x14ac:dyDescent="0.25">
      <c r="A108" s="9" t="s">
        <v>231</v>
      </c>
      <c r="B108" s="9" t="s">
        <v>1623</v>
      </c>
      <c r="C108" s="10" t="s">
        <v>142</v>
      </c>
      <c r="D108" s="9" t="s">
        <v>10</v>
      </c>
      <c r="E108" s="9" t="s">
        <v>143</v>
      </c>
      <c r="F108" s="11" t="s">
        <v>88</v>
      </c>
      <c r="G108" s="5">
        <v>78.8</v>
      </c>
      <c r="H108" s="5">
        <v>78.8</v>
      </c>
      <c r="I108" s="14">
        <f t="shared" si="13"/>
        <v>0</v>
      </c>
      <c r="J108" s="46" t="s">
        <v>1623</v>
      </c>
    </row>
    <row r="109" spans="1:10" ht="39.6" x14ac:dyDescent="0.25">
      <c r="A109" s="9" t="s">
        <v>232</v>
      </c>
      <c r="B109" s="9" t="s">
        <v>1623</v>
      </c>
      <c r="C109" s="10" t="s">
        <v>145</v>
      </c>
      <c r="D109" s="9" t="s">
        <v>10</v>
      </c>
      <c r="E109" s="9" t="s">
        <v>146</v>
      </c>
      <c r="F109" s="11" t="s">
        <v>88</v>
      </c>
      <c r="G109" s="5">
        <v>16.7</v>
      </c>
      <c r="H109" s="5">
        <v>16.7</v>
      </c>
      <c r="I109" s="14">
        <f t="shared" si="13"/>
        <v>0</v>
      </c>
      <c r="J109" s="46" t="s">
        <v>1623</v>
      </c>
    </row>
    <row r="110" spans="1:10" ht="39.6" x14ac:dyDescent="0.25">
      <c r="A110" s="9" t="s">
        <v>233</v>
      </c>
      <c r="B110" s="9" t="s">
        <v>1623</v>
      </c>
      <c r="C110" s="10" t="s">
        <v>148</v>
      </c>
      <c r="D110" s="9" t="s">
        <v>10</v>
      </c>
      <c r="E110" s="9" t="s">
        <v>149</v>
      </c>
      <c r="F110" s="11" t="s">
        <v>88</v>
      </c>
      <c r="G110" s="5">
        <v>42.9</v>
      </c>
      <c r="H110" s="5">
        <v>42.9</v>
      </c>
      <c r="I110" s="14">
        <f t="shared" si="13"/>
        <v>0</v>
      </c>
      <c r="J110" s="46" t="s">
        <v>1623</v>
      </c>
    </row>
    <row r="111" spans="1:10" ht="26.4" x14ac:dyDescent="0.25">
      <c r="A111" s="9" t="s">
        <v>234</v>
      </c>
      <c r="B111" s="9" t="s">
        <v>1623</v>
      </c>
      <c r="C111" s="10" t="s">
        <v>151</v>
      </c>
      <c r="D111" s="9" t="s">
        <v>10</v>
      </c>
      <c r="E111" s="9" t="s">
        <v>152</v>
      </c>
      <c r="F111" s="11" t="s">
        <v>43</v>
      </c>
      <c r="G111" s="5">
        <v>1.81</v>
      </c>
      <c r="H111" s="5">
        <v>1.81</v>
      </c>
      <c r="I111" s="14">
        <f t="shared" si="13"/>
        <v>0</v>
      </c>
      <c r="J111" s="46" t="s">
        <v>1623</v>
      </c>
    </row>
    <row r="112" spans="1:10" x14ac:dyDescent="0.25">
      <c r="A112" s="12" t="s">
        <v>235</v>
      </c>
      <c r="B112" s="12" t="s">
        <v>1623</v>
      </c>
      <c r="C112" s="12"/>
      <c r="D112" s="12"/>
      <c r="E112" s="12" t="s">
        <v>236</v>
      </c>
      <c r="F112" s="12"/>
      <c r="G112" s="6"/>
      <c r="H112" s="6"/>
      <c r="I112" s="13"/>
      <c r="J112" s="35"/>
    </row>
    <row r="113" spans="1:10" ht="26.4" x14ac:dyDescent="0.25">
      <c r="A113" s="9" t="s">
        <v>237</v>
      </c>
      <c r="B113" s="9" t="s">
        <v>1623</v>
      </c>
      <c r="C113" s="10" t="s">
        <v>136</v>
      </c>
      <c r="D113" s="9" t="s">
        <v>10</v>
      </c>
      <c r="E113" s="9" t="s">
        <v>137</v>
      </c>
      <c r="F113" s="11" t="s">
        <v>12</v>
      </c>
      <c r="G113" s="5">
        <v>31.92</v>
      </c>
      <c r="H113" s="5">
        <v>31.92</v>
      </c>
      <c r="I113" s="14">
        <f t="shared" ref="I113:I118" si="14">G113-H113</f>
        <v>0</v>
      </c>
      <c r="J113" s="46" t="s">
        <v>1623</v>
      </c>
    </row>
    <row r="114" spans="1:10" ht="39.6" x14ac:dyDescent="0.25">
      <c r="A114" s="9" t="s">
        <v>238</v>
      </c>
      <c r="B114" s="9" t="s">
        <v>1623</v>
      </c>
      <c r="C114" s="10" t="s">
        <v>139</v>
      </c>
      <c r="D114" s="9" t="s">
        <v>10</v>
      </c>
      <c r="E114" s="9" t="s">
        <v>140</v>
      </c>
      <c r="F114" s="11" t="s">
        <v>88</v>
      </c>
      <c r="G114" s="5">
        <v>75.7</v>
      </c>
      <c r="H114" s="5">
        <v>75.7</v>
      </c>
      <c r="I114" s="14">
        <f t="shared" si="14"/>
        <v>0</v>
      </c>
      <c r="J114" s="46" t="s">
        <v>1623</v>
      </c>
    </row>
    <row r="115" spans="1:10" ht="39.6" x14ac:dyDescent="0.25">
      <c r="A115" s="9" t="s">
        <v>239</v>
      </c>
      <c r="B115" s="9" t="s">
        <v>1623</v>
      </c>
      <c r="C115" s="10" t="s">
        <v>142</v>
      </c>
      <c r="D115" s="9" t="s">
        <v>10</v>
      </c>
      <c r="E115" s="9" t="s">
        <v>143</v>
      </c>
      <c r="F115" s="11" t="s">
        <v>88</v>
      </c>
      <c r="G115" s="5">
        <v>56</v>
      </c>
      <c r="H115" s="5">
        <v>56</v>
      </c>
      <c r="I115" s="14">
        <f t="shared" si="14"/>
        <v>0</v>
      </c>
      <c r="J115" s="46" t="s">
        <v>1623</v>
      </c>
    </row>
    <row r="116" spans="1:10" ht="39.6" x14ac:dyDescent="0.25">
      <c r="A116" s="9" t="s">
        <v>240</v>
      </c>
      <c r="B116" s="9" t="s">
        <v>1623</v>
      </c>
      <c r="C116" s="10" t="s">
        <v>145</v>
      </c>
      <c r="D116" s="9" t="s">
        <v>10</v>
      </c>
      <c r="E116" s="9" t="s">
        <v>146</v>
      </c>
      <c r="F116" s="11" t="s">
        <v>88</v>
      </c>
      <c r="G116" s="5">
        <v>10.1</v>
      </c>
      <c r="H116" s="5">
        <v>10.1</v>
      </c>
      <c r="I116" s="14">
        <f t="shared" si="14"/>
        <v>0</v>
      </c>
      <c r="J116" s="46" t="s">
        <v>1623</v>
      </c>
    </row>
    <row r="117" spans="1:10" ht="39.6" x14ac:dyDescent="0.25">
      <c r="A117" s="9" t="s">
        <v>241</v>
      </c>
      <c r="B117" s="9" t="s">
        <v>1623</v>
      </c>
      <c r="C117" s="10" t="s">
        <v>148</v>
      </c>
      <c r="D117" s="9" t="s">
        <v>10</v>
      </c>
      <c r="E117" s="9" t="s">
        <v>149</v>
      </c>
      <c r="F117" s="11" t="s">
        <v>88</v>
      </c>
      <c r="G117" s="5">
        <v>50.6</v>
      </c>
      <c r="H117" s="5">
        <v>50.6</v>
      </c>
      <c r="I117" s="14">
        <f t="shared" si="14"/>
        <v>0</v>
      </c>
      <c r="J117" s="46" t="s">
        <v>1623</v>
      </c>
    </row>
    <row r="118" spans="1:10" ht="26.4" x14ac:dyDescent="0.25">
      <c r="A118" s="9" t="s">
        <v>242</v>
      </c>
      <c r="B118" s="9" t="s">
        <v>1623</v>
      </c>
      <c r="C118" s="10" t="s">
        <v>151</v>
      </c>
      <c r="D118" s="9" t="s">
        <v>10</v>
      </c>
      <c r="E118" s="9" t="s">
        <v>152</v>
      </c>
      <c r="F118" s="11" t="s">
        <v>43</v>
      </c>
      <c r="G118" s="5">
        <v>2.06</v>
      </c>
      <c r="H118" s="5">
        <v>2.06</v>
      </c>
      <c r="I118" s="14">
        <f t="shared" si="14"/>
        <v>0</v>
      </c>
      <c r="J118" s="46" t="s">
        <v>1623</v>
      </c>
    </row>
    <row r="119" spans="1:10" x14ac:dyDescent="0.25">
      <c r="A119" s="12" t="s">
        <v>243</v>
      </c>
      <c r="B119" s="12" t="s">
        <v>1623</v>
      </c>
      <c r="C119" s="12"/>
      <c r="D119" s="12"/>
      <c r="E119" s="12" t="s">
        <v>244</v>
      </c>
      <c r="F119" s="12"/>
      <c r="G119" s="6"/>
      <c r="H119" s="6"/>
      <c r="I119" s="13"/>
      <c r="J119" s="35"/>
    </row>
    <row r="120" spans="1:10" x14ac:dyDescent="0.25">
      <c r="A120" s="12" t="s">
        <v>245</v>
      </c>
      <c r="B120" s="12" t="s">
        <v>1623</v>
      </c>
      <c r="C120" s="12"/>
      <c r="D120" s="12"/>
      <c r="E120" s="12" t="s">
        <v>246</v>
      </c>
      <c r="F120" s="12"/>
      <c r="G120" s="6"/>
      <c r="H120" s="6"/>
      <c r="I120" s="13"/>
      <c r="J120" s="35"/>
    </row>
    <row r="121" spans="1:10" ht="39.6" x14ac:dyDescent="0.25">
      <c r="A121" s="9" t="s">
        <v>247</v>
      </c>
      <c r="B121" s="9" t="s">
        <v>1623</v>
      </c>
      <c r="C121" s="10" t="s">
        <v>248</v>
      </c>
      <c r="D121" s="9" t="s">
        <v>10</v>
      </c>
      <c r="E121" s="9" t="s">
        <v>249</v>
      </c>
      <c r="F121" s="11" t="s">
        <v>88</v>
      </c>
      <c r="G121" s="5">
        <v>34.299999999999997</v>
      </c>
      <c r="H121" s="5">
        <v>34.299999999999997</v>
      </c>
      <c r="I121" s="14">
        <f t="shared" ref="I121:I128" si="15">G121-H121</f>
        <v>0</v>
      </c>
      <c r="J121" s="46" t="s">
        <v>1623</v>
      </c>
    </row>
    <row r="122" spans="1:10" ht="39.6" x14ac:dyDescent="0.25">
      <c r="A122" s="9" t="s">
        <v>250</v>
      </c>
      <c r="B122" s="9" t="s">
        <v>1623</v>
      </c>
      <c r="C122" s="10" t="s">
        <v>251</v>
      </c>
      <c r="D122" s="9" t="s">
        <v>10</v>
      </c>
      <c r="E122" s="9" t="s">
        <v>252</v>
      </c>
      <c r="F122" s="11" t="s">
        <v>88</v>
      </c>
      <c r="G122" s="5">
        <v>56.2</v>
      </c>
      <c r="H122" s="5">
        <v>56.2</v>
      </c>
      <c r="I122" s="14">
        <f t="shared" si="15"/>
        <v>0</v>
      </c>
      <c r="J122" s="46" t="s">
        <v>1623</v>
      </c>
    </row>
    <row r="123" spans="1:10" ht="39.6" x14ac:dyDescent="0.25">
      <c r="A123" s="9" t="s">
        <v>253</v>
      </c>
      <c r="B123" s="9" t="s">
        <v>1623</v>
      </c>
      <c r="C123" s="10" t="s">
        <v>139</v>
      </c>
      <c r="D123" s="9" t="s">
        <v>10</v>
      </c>
      <c r="E123" s="9" t="s">
        <v>140</v>
      </c>
      <c r="F123" s="11" t="s">
        <v>88</v>
      </c>
      <c r="G123" s="5">
        <v>97.1</v>
      </c>
      <c r="H123" s="5">
        <v>97.1</v>
      </c>
      <c r="I123" s="14">
        <f t="shared" si="15"/>
        <v>0</v>
      </c>
      <c r="J123" s="46" t="s">
        <v>1623</v>
      </c>
    </row>
    <row r="124" spans="1:10" ht="39.6" x14ac:dyDescent="0.25">
      <c r="A124" s="9" t="s">
        <v>254</v>
      </c>
      <c r="B124" s="9" t="s">
        <v>1623</v>
      </c>
      <c r="C124" s="10" t="s">
        <v>142</v>
      </c>
      <c r="D124" s="9" t="s">
        <v>10</v>
      </c>
      <c r="E124" s="9" t="s">
        <v>143</v>
      </c>
      <c r="F124" s="11" t="s">
        <v>88</v>
      </c>
      <c r="G124" s="5">
        <v>169.3</v>
      </c>
      <c r="H124" s="5">
        <v>169.3</v>
      </c>
      <c r="I124" s="14">
        <f t="shared" si="15"/>
        <v>0</v>
      </c>
      <c r="J124" s="46" t="s">
        <v>1623</v>
      </c>
    </row>
    <row r="125" spans="1:10" ht="39.6" x14ac:dyDescent="0.25">
      <c r="A125" s="9" t="s">
        <v>255</v>
      </c>
      <c r="B125" s="9" t="s">
        <v>1623</v>
      </c>
      <c r="C125" s="10" t="s">
        <v>145</v>
      </c>
      <c r="D125" s="9" t="s">
        <v>10</v>
      </c>
      <c r="E125" s="9" t="s">
        <v>146</v>
      </c>
      <c r="F125" s="11" t="s">
        <v>88</v>
      </c>
      <c r="G125" s="5">
        <v>123.5</v>
      </c>
      <c r="H125" s="5">
        <v>123.5</v>
      </c>
      <c r="I125" s="14">
        <f t="shared" si="15"/>
        <v>0</v>
      </c>
      <c r="J125" s="46" t="s">
        <v>1623</v>
      </c>
    </row>
    <row r="126" spans="1:10" ht="39.6" x14ac:dyDescent="0.25">
      <c r="A126" s="9" t="s">
        <v>256</v>
      </c>
      <c r="B126" s="9" t="s">
        <v>1623</v>
      </c>
      <c r="C126" s="10" t="s">
        <v>148</v>
      </c>
      <c r="D126" s="9" t="s">
        <v>10</v>
      </c>
      <c r="E126" s="9" t="s">
        <v>149</v>
      </c>
      <c r="F126" s="11" t="s">
        <v>88</v>
      </c>
      <c r="G126" s="5">
        <v>95.8</v>
      </c>
      <c r="H126" s="5">
        <v>95.8</v>
      </c>
      <c r="I126" s="14">
        <f t="shared" si="15"/>
        <v>0</v>
      </c>
      <c r="J126" s="46" t="s">
        <v>1623</v>
      </c>
    </row>
    <row r="127" spans="1:10" ht="39.6" x14ac:dyDescent="0.25">
      <c r="A127" s="9" t="s">
        <v>257</v>
      </c>
      <c r="B127" s="9" t="s">
        <v>1623</v>
      </c>
      <c r="C127" s="10" t="s">
        <v>258</v>
      </c>
      <c r="D127" s="9" t="s">
        <v>259</v>
      </c>
      <c r="E127" s="9" t="s">
        <v>260</v>
      </c>
      <c r="F127" s="11" t="s">
        <v>43</v>
      </c>
      <c r="G127" s="5">
        <v>6.35</v>
      </c>
      <c r="H127" s="5">
        <v>6.35</v>
      </c>
      <c r="I127" s="14">
        <f t="shared" si="15"/>
        <v>0</v>
      </c>
      <c r="J127" s="46" t="s">
        <v>1623</v>
      </c>
    </row>
    <row r="128" spans="1:10" ht="39.6" x14ac:dyDescent="0.25">
      <c r="A128" s="9" t="s">
        <v>261</v>
      </c>
      <c r="B128" s="9" t="s">
        <v>1623</v>
      </c>
      <c r="C128" s="10" t="s">
        <v>262</v>
      </c>
      <c r="D128" s="9" t="s">
        <v>10</v>
      </c>
      <c r="E128" s="9" t="s">
        <v>263</v>
      </c>
      <c r="F128" s="11" t="s">
        <v>12</v>
      </c>
      <c r="G128" s="5">
        <v>59.67</v>
      </c>
      <c r="H128" s="5">
        <v>59.67</v>
      </c>
      <c r="I128" s="14">
        <f t="shared" si="15"/>
        <v>0</v>
      </c>
      <c r="J128" s="46" t="s">
        <v>1623</v>
      </c>
    </row>
    <row r="129" spans="1:10" x14ac:dyDescent="0.25">
      <c r="A129" s="12" t="s">
        <v>264</v>
      </c>
      <c r="B129" s="12" t="s">
        <v>1623</v>
      </c>
      <c r="C129" s="12"/>
      <c r="D129" s="12"/>
      <c r="E129" s="12" t="s">
        <v>265</v>
      </c>
      <c r="F129" s="12"/>
      <c r="G129" s="6"/>
      <c r="H129" s="6"/>
      <c r="I129" s="13"/>
      <c r="J129" s="35"/>
    </row>
    <row r="130" spans="1:10" ht="39.6" x14ac:dyDescent="0.25">
      <c r="A130" s="9" t="s">
        <v>266</v>
      </c>
      <c r="B130" s="9" t="s">
        <v>1623</v>
      </c>
      <c r="C130" s="10" t="s">
        <v>248</v>
      </c>
      <c r="D130" s="9" t="s">
        <v>10</v>
      </c>
      <c r="E130" s="9" t="s">
        <v>249</v>
      </c>
      <c r="F130" s="11" t="s">
        <v>88</v>
      </c>
      <c r="G130" s="5">
        <v>96.8</v>
      </c>
      <c r="H130" s="5">
        <v>96.8</v>
      </c>
      <c r="I130" s="14">
        <f t="shared" ref="I130:I138" si="16">G130-H130</f>
        <v>0</v>
      </c>
      <c r="J130" s="46" t="s">
        <v>1623</v>
      </c>
    </row>
    <row r="131" spans="1:10" ht="39.6" x14ac:dyDescent="0.25">
      <c r="A131" s="9" t="s">
        <v>267</v>
      </c>
      <c r="B131" s="9" t="s">
        <v>1623</v>
      </c>
      <c r="C131" s="10" t="s">
        <v>251</v>
      </c>
      <c r="D131" s="9" t="s">
        <v>10</v>
      </c>
      <c r="E131" s="9" t="s">
        <v>252</v>
      </c>
      <c r="F131" s="11" t="s">
        <v>88</v>
      </c>
      <c r="G131" s="5">
        <v>165.6</v>
      </c>
      <c r="H131" s="5">
        <v>165.6</v>
      </c>
      <c r="I131" s="14">
        <f t="shared" si="16"/>
        <v>0</v>
      </c>
      <c r="J131" s="46" t="s">
        <v>1623</v>
      </c>
    </row>
    <row r="132" spans="1:10" ht="39.6" x14ac:dyDescent="0.25">
      <c r="A132" s="9" t="s">
        <v>268</v>
      </c>
      <c r="B132" s="9" t="s">
        <v>1623</v>
      </c>
      <c r="C132" s="10" t="s">
        <v>139</v>
      </c>
      <c r="D132" s="9" t="s">
        <v>10</v>
      </c>
      <c r="E132" s="9" t="s">
        <v>140</v>
      </c>
      <c r="F132" s="11" t="s">
        <v>88</v>
      </c>
      <c r="G132" s="5">
        <v>112.2</v>
      </c>
      <c r="H132" s="5">
        <v>112.2</v>
      </c>
      <c r="I132" s="14">
        <f t="shared" si="16"/>
        <v>0</v>
      </c>
      <c r="J132" s="46" t="s">
        <v>1623</v>
      </c>
    </row>
    <row r="133" spans="1:10" ht="39.6" x14ac:dyDescent="0.25">
      <c r="A133" s="9" t="s">
        <v>269</v>
      </c>
      <c r="B133" s="9" t="s">
        <v>1623</v>
      </c>
      <c r="C133" s="10" t="s">
        <v>142</v>
      </c>
      <c r="D133" s="9" t="s">
        <v>10</v>
      </c>
      <c r="E133" s="9" t="s">
        <v>143</v>
      </c>
      <c r="F133" s="11" t="s">
        <v>88</v>
      </c>
      <c r="G133" s="5">
        <v>384.7</v>
      </c>
      <c r="H133" s="5">
        <v>384.7</v>
      </c>
      <c r="I133" s="14">
        <f t="shared" si="16"/>
        <v>0</v>
      </c>
      <c r="J133" s="46" t="s">
        <v>1623</v>
      </c>
    </row>
    <row r="134" spans="1:10" ht="39.6" x14ac:dyDescent="0.25">
      <c r="A134" s="9" t="s">
        <v>270</v>
      </c>
      <c r="B134" s="9" t="s">
        <v>1623</v>
      </c>
      <c r="C134" s="10" t="s">
        <v>145</v>
      </c>
      <c r="D134" s="9" t="s">
        <v>10</v>
      </c>
      <c r="E134" s="9" t="s">
        <v>146</v>
      </c>
      <c r="F134" s="11" t="s">
        <v>88</v>
      </c>
      <c r="G134" s="5">
        <v>737.8</v>
      </c>
      <c r="H134" s="5">
        <v>737.8</v>
      </c>
      <c r="I134" s="14">
        <f t="shared" si="16"/>
        <v>0</v>
      </c>
      <c r="J134" s="46" t="s">
        <v>1623</v>
      </c>
    </row>
    <row r="135" spans="1:10" ht="39.6" x14ac:dyDescent="0.25">
      <c r="A135" s="9" t="s">
        <v>271</v>
      </c>
      <c r="B135" s="9" t="s">
        <v>1623</v>
      </c>
      <c r="C135" s="10" t="s">
        <v>272</v>
      </c>
      <c r="D135" s="9" t="s">
        <v>10</v>
      </c>
      <c r="E135" s="9" t="s">
        <v>273</v>
      </c>
      <c r="F135" s="11" t="s">
        <v>88</v>
      </c>
      <c r="G135" s="5">
        <v>40.9</v>
      </c>
      <c r="H135" s="5">
        <v>40.9</v>
      </c>
      <c r="I135" s="14">
        <f t="shared" si="16"/>
        <v>0</v>
      </c>
      <c r="J135" s="46" t="s">
        <v>1623</v>
      </c>
    </row>
    <row r="136" spans="1:10" ht="39.6" x14ac:dyDescent="0.25">
      <c r="A136" s="9" t="s">
        <v>274</v>
      </c>
      <c r="B136" s="9" t="s">
        <v>1623</v>
      </c>
      <c r="C136" s="10" t="s">
        <v>148</v>
      </c>
      <c r="D136" s="9" t="s">
        <v>10</v>
      </c>
      <c r="E136" s="9" t="s">
        <v>149</v>
      </c>
      <c r="F136" s="11" t="s">
        <v>88</v>
      </c>
      <c r="G136" s="5">
        <v>265.89999999999998</v>
      </c>
      <c r="H136" s="5">
        <v>265.89999999999998</v>
      </c>
      <c r="I136" s="14">
        <f t="shared" si="16"/>
        <v>0</v>
      </c>
      <c r="J136" s="46" t="s">
        <v>1623</v>
      </c>
    </row>
    <row r="137" spans="1:10" ht="39.6" x14ac:dyDescent="0.25">
      <c r="A137" s="9" t="s">
        <v>275</v>
      </c>
      <c r="B137" s="9" t="s">
        <v>1623</v>
      </c>
      <c r="C137" s="10" t="s">
        <v>258</v>
      </c>
      <c r="D137" s="9" t="s">
        <v>259</v>
      </c>
      <c r="E137" s="9" t="s">
        <v>260</v>
      </c>
      <c r="F137" s="11" t="s">
        <v>43</v>
      </c>
      <c r="G137" s="5">
        <v>17.899999999999999</v>
      </c>
      <c r="H137" s="5">
        <v>17.899999999999999</v>
      </c>
      <c r="I137" s="14">
        <f t="shared" si="16"/>
        <v>0</v>
      </c>
      <c r="J137" s="46" t="s">
        <v>1623</v>
      </c>
    </row>
    <row r="138" spans="1:10" ht="39.6" x14ac:dyDescent="0.25">
      <c r="A138" s="9" t="s">
        <v>276</v>
      </c>
      <c r="B138" s="9" t="s">
        <v>1623</v>
      </c>
      <c r="C138" s="10" t="s">
        <v>262</v>
      </c>
      <c r="D138" s="9" t="s">
        <v>10</v>
      </c>
      <c r="E138" s="9" t="s">
        <v>263</v>
      </c>
      <c r="F138" s="11" t="s">
        <v>12</v>
      </c>
      <c r="G138" s="5">
        <v>160.27000000000001</v>
      </c>
      <c r="H138" s="5">
        <v>160.27000000000001</v>
      </c>
      <c r="I138" s="14">
        <f t="shared" si="16"/>
        <v>0</v>
      </c>
      <c r="J138" s="46" t="s">
        <v>1623</v>
      </c>
    </row>
    <row r="139" spans="1:10" x14ac:dyDescent="0.25">
      <c r="A139" s="12" t="s">
        <v>277</v>
      </c>
      <c r="B139" s="12" t="s">
        <v>1623</v>
      </c>
      <c r="C139" s="12"/>
      <c r="D139" s="12"/>
      <c r="E139" s="12" t="s">
        <v>278</v>
      </c>
      <c r="F139" s="12"/>
      <c r="G139" s="6"/>
      <c r="H139" s="6"/>
      <c r="I139" s="13"/>
      <c r="J139" s="35"/>
    </row>
    <row r="140" spans="1:10" ht="39.6" x14ac:dyDescent="0.25">
      <c r="A140" s="9" t="s">
        <v>279</v>
      </c>
      <c r="B140" s="9" t="s">
        <v>1623</v>
      </c>
      <c r="C140" s="10" t="s">
        <v>248</v>
      </c>
      <c r="D140" s="9" t="s">
        <v>10</v>
      </c>
      <c r="E140" s="9" t="s">
        <v>249</v>
      </c>
      <c r="F140" s="11" t="s">
        <v>88</v>
      </c>
      <c r="G140" s="5">
        <v>108</v>
      </c>
      <c r="H140" s="5">
        <v>108</v>
      </c>
      <c r="I140" s="14">
        <f t="shared" ref="I140:I147" si="17">G140-H140</f>
        <v>0</v>
      </c>
      <c r="J140" s="46" t="s">
        <v>1623</v>
      </c>
    </row>
    <row r="141" spans="1:10" ht="39.6" x14ac:dyDescent="0.25">
      <c r="A141" s="9" t="s">
        <v>280</v>
      </c>
      <c r="B141" s="9" t="s">
        <v>1623</v>
      </c>
      <c r="C141" s="10" t="s">
        <v>251</v>
      </c>
      <c r="D141" s="9" t="s">
        <v>10</v>
      </c>
      <c r="E141" s="9" t="s">
        <v>252</v>
      </c>
      <c r="F141" s="11" t="s">
        <v>88</v>
      </c>
      <c r="G141" s="5">
        <v>109</v>
      </c>
      <c r="H141" s="5">
        <v>109</v>
      </c>
      <c r="I141" s="14">
        <f t="shared" si="17"/>
        <v>0</v>
      </c>
      <c r="J141" s="46" t="s">
        <v>1623</v>
      </c>
    </row>
    <row r="142" spans="1:10" ht="39.6" x14ac:dyDescent="0.25">
      <c r="A142" s="9" t="s">
        <v>281</v>
      </c>
      <c r="B142" s="9" t="s">
        <v>1623</v>
      </c>
      <c r="C142" s="10" t="s">
        <v>139</v>
      </c>
      <c r="D142" s="9" t="s">
        <v>10</v>
      </c>
      <c r="E142" s="9" t="s">
        <v>140</v>
      </c>
      <c r="F142" s="11" t="s">
        <v>88</v>
      </c>
      <c r="G142" s="5">
        <v>114.6</v>
      </c>
      <c r="H142" s="5">
        <v>114.6</v>
      </c>
      <c r="I142" s="14">
        <f t="shared" si="17"/>
        <v>0</v>
      </c>
      <c r="J142" s="46" t="s">
        <v>1623</v>
      </c>
    </row>
    <row r="143" spans="1:10" ht="39.6" x14ac:dyDescent="0.25">
      <c r="A143" s="9" t="s">
        <v>282</v>
      </c>
      <c r="B143" s="9" t="s">
        <v>1623</v>
      </c>
      <c r="C143" s="10" t="s">
        <v>142</v>
      </c>
      <c r="D143" s="9" t="s">
        <v>10</v>
      </c>
      <c r="E143" s="9" t="s">
        <v>143</v>
      </c>
      <c r="F143" s="11" t="s">
        <v>88</v>
      </c>
      <c r="G143" s="5">
        <v>124.6</v>
      </c>
      <c r="H143" s="5">
        <v>124.6</v>
      </c>
      <c r="I143" s="14">
        <f t="shared" si="17"/>
        <v>0</v>
      </c>
      <c r="J143" s="46" t="s">
        <v>1623</v>
      </c>
    </row>
    <row r="144" spans="1:10" ht="39.6" x14ac:dyDescent="0.25">
      <c r="A144" s="9" t="s">
        <v>283</v>
      </c>
      <c r="B144" s="9" t="s">
        <v>1623</v>
      </c>
      <c r="C144" s="10" t="s">
        <v>145</v>
      </c>
      <c r="D144" s="9" t="s">
        <v>10</v>
      </c>
      <c r="E144" s="9" t="s">
        <v>146</v>
      </c>
      <c r="F144" s="11" t="s">
        <v>88</v>
      </c>
      <c r="G144" s="5">
        <v>416.2</v>
      </c>
      <c r="H144" s="5">
        <v>416.2</v>
      </c>
      <c r="I144" s="14">
        <f t="shared" si="17"/>
        <v>0</v>
      </c>
      <c r="J144" s="46" t="s">
        <v>1623</v>
      </c>
    </row>
    <row r="145" spans="1:10" ht="39.6" x14ac:dyDescent="0.25">
      <c r="A145" s="9" t="s">
        <v>284</v>
      </c>
      <c r="B145" s="9" t="s">
        <v>1623</v>
      </c>
      <c r="C145" s="10" t="s">
        <v>148</v>
      </c>
      <c r="D145" s="9" t="s">
        <v>10</v>
      </c>
      <c r="E145" s="9" t="s">
        <v>149</v>
      </c>
      <c r="F145" s="11" t="s">
        <v>88</v>
      </c>
      <c r="G145" s="5">
        <v>141.5</v>
      </c>
      <c r="H145" s="5">
        <v>141.5</v>
      </c>
      <c r="I145" s="14">
        <f t="shared" si="17"/>
        <v>0</v>
      </c>
      <c r="J145" s="46" t="s">
        <v>1623</v>
      </c>
    </row>
    <row r="146" spans="1:10" ht="39.6" x14ac:dyDescent="0.25">
      <c r="A146" s="9" t="s">
        <v>285</v>
      </c>
      <c r="B146" s="9" t="s">
        <v>1623</v>
      </c>
      <c r="C146" s="10" t="s">
        <v>286</v>
      </c>
      <c r="D146" s="9" t="s">
        <v>10</v>
      </c>
      <c r="E146" s="9" t="s">
        <v>287</v>
      </c>
      <c r="F146" s="11" t="s">
        <v>43</v>
      </c>
      <c r="G146" s="5">
        <v>8.8699999999999992</v>
      </c>
      <c r="H146" s="5">
        <v>8.8699999999999992</v>
      </c>
      <c r="I146" s="14">
        <f t="shared" si="17"/>
        <v>0</v>
      </c>
      <c r="J146" s="46" t="s">
        <v>1623</v>
      </c>
    </row>
    <row r="147" spans="1:10" ht="39.6" x14ac:dyDescent="0.25">
      <c r="A147" s="9" t="s">
        <v>288</v>
      </c>
      <c r="B147" s="9" t="s">
        <v>1623</v>
      </c>
      <c r="C147" s="10" t="s">
        <v>262</v>
      </c>
      <c r="D147" s="9" t="s">
        <v>10</v>
      </c>
      <c r="E147" s="9" t="s">
        <v>263</v>
      </c>
      <c r="F147" s="11" t="s">
        <v>12</v>
      </c>
      <c r="G147" s="5">
        <v>94.61</v>
      </c>
      <c r="H147" s="5">
        <v>94.61</v>
      </c>
      <c r="I147" s="14">
        <f t="shared" si="17"/>
        <v>0</v>
      </c>
      <c r="J147" s="46" t="s">
        <v>1623</v>
      </c>
    </row>
    <row r="148" spans="1:10" x14ac:dyDescent="0.25">
      <c r="A148" s="12" t="s">
        <v>289</v>
      </c>
      <c r="B148" s="12" t="s">
        <v>1623</v>
      </c>
      <c r="C148" s="12"/>
      <c r="D148" s="12"/>
      <c r="E148" s="12" t="s">
        <v>290</v>
      </c>
      <c r="F148" s="12"/>
      <c r="G148" s="6"/>
      <c r="H148" s="6"/>
      <c r="I148" s="13"/>
      <c r="J148" s="35"/>
    </row>
    <row r="149" spans="1:10" ht="39.6" x14ac:dyDescent="0.25">
      <c r="A149" s="9" t="s">
        <v>291</v>
      </c>
      <c r="B149" s="9" t="s">
        <v>1623</v>
      </c>
      <c r="C149" s="10" t="s">
        <v>251</v>
      </c>
      <c r="D149" s="9" t="s">
        <v>10</v>
      </c>
      <c r="E149" s="9" t="s">
        <v>252</v>
      </c>
      <c r="F149" s="11" t="s">
        <v>88</v>
      </c>
      <c r="G149" s="5">
        <v>118.9</v>
      </c>
      <c r="H149" s="5">
        <v>118.9</v>
      </c>
      <c r="I149" s="14">
        <f t="shared" ref="I149:I153" si="18">G149-H149</f>
        <v>0</v>
      </c>
      <c r="J149" s="46" t="s">
        <v>1623</v>
      </c>
    </row>
    <row r="150" spans="1:10" ht="39.6" x14ac:dyDescent="0.25">
      <c r="A150" s="9" t="s">
        <v>292</v>
      </c>
      <c r="B150" s="9" t="s">
        <v>1623</v>
      </c>
      <c r="C150" s="10" t="s">
        <v>142</v>
      </c>
      <c r="D150" s="9" t="s">
        <v>10</v>
      </c>
      <c r="E150" s="9" t="s">
        <v>143</v>
      </c>
      <c r="F150" s="11" t="s">
        <v>88</v>
      </c>
      <c r="G150" s="5">
        <v>14</v>
      </c>
      <c r="H150" s="5">
        <v>14</v>
      </c>
      <c r="I150" s="14">
        <f t="shared" si="18"/>
        <v>0</v>
      </c>
      <c r="J150" s="46" t="s">
        <v>1623</v>
      </c>
    </row>
    <row r="151" spans="1:10" ht="39.6" x14ac:dyDescent="0.25">
      <c r="A151" s="9" t="s">
        <v>293</v>
      </c>
      <c r="B151" s="9" t="s">
        <v>1623</v>
      </c>
      <c r="C151" s="10" t="s">
        <v>148</v>
      </c>
      <c r="D151" s="9" t="s">
        <v>10</v>
      </c>
      <c r="E151" s="9" t="s">
        <v>149</v>
      </c>
      <c r="F151" s="11" t="s">
        <v>88</v>
      </c>
      <c r="G151" s="5">
        <v>43.2</v>
      </c>
      <c r="H151" s="5">
        <v>43.2</v>
      </c>
      <c r="I151" s="14">
        <f t="shared" si="18"/>
        <v>0</v>
      </c>
      <c r="J151" s="46" t="s">
        <v>1623</v>
      </c>
    </row>
    <row r="152" spans="1:10" ht="39.6" x14ac:dyDescent="0.25">
      <c r="A152" s="9" t="s">
        <v>294</v>
      </c>
      <c r="B152" s="9" t="s">
        <v>1623</v>
      </c>
      <c r="C152" s="10" t="s">
        <v>286</v>
      </c>
      <c r="D152" s="9" t="s">
        <v>10</v>
      </c>
      <c r="E152" s="9" t="s">
        <v>287</v>
      </c>
      <c r="F152" s="11" t="s">
        <v>43</v>
      </c>
      <c r="G152" s="5">
        <v>3.79</v>
      </c>
      <c r="H152" s="5">
        <v>3.79</v>
      </c>
      <c r="I152" s="14">
        <f t="shared" si="18"/>
        <v>0</v>
      </c>
      <c r="J152" s="46" t="s">
        <v>1623</v>
      </c>
    </row>
    <row r="153" spans="1:10" ht="39.6" x14ac:dyDescent="0.25">
      <c r="A153" s="9" t="s">
        <v>295</v>
      </c>
      <c r="B153" s="9" t="s">
        <v>1623</v>
      </c>
      <c r="C153" s="10" t="s">
        <v>262</v>
      </c>
      <c r="D153" s="9" t="s">
        <v>10</v>
      </c>
      <c r="E153" s="9" t="s">
        <v>263</v>
      </c>
      <c r="F153" s="11" t="s">
        <v>12</v>
      </c>
      <c r="G153" s="5">
        <v>46.24</v>
      </c>
      <c r="H153" s="5">
        <v>46.24</v>
      </c>
      <c r="I153" s="14">
        <f t="shared" si="18"/>
        <v>0</v>
      </c>
      <c r="J153" s="46" t="s">
        <v>1623</v>
      </c>
    </row>
    <row r="154" spans="1:10" x14ac:dyDescent="0.25">
      <c r="A154" s="12" t="s">
        <v>296</v>
      </c>
      <c r="B154" s="12" t="s">
        <v>1623</v>
      </c>
      <c r="C154" s="12"/>
      <c r="D154" s="12"/>
      <c r="E154" s="12" t="s">
        <v>297</v>
      </c>
      <c r="F154" s="12"/>
      <c r="G154" s="6"/>
      <c r="H154" s="6"/>
      <c r="I154" s="13"/>
      <c r="J154" s="35"/>
    </row>
    <row r="155" spans="1:10" ht="39.6" x14ac:dyDescent="0.25">
      <c r="A155" s="9" t="s">
        <v>298</v>
      </c>
      <c r="B155" s="9" t="s">
        <v>1623</v>
      </c>
      <c r="C155" s="10" t="s">
        <v>251</v>
      </c>
      <c r="D155" s="9" t="s">
        <v>10</v>
      </c>
      <c r="E155" s="9" t="s">
        <v>252</v>
      </c>
      <c r="F155" s="11" t="s">
        <v>88</v>
      </c>
      <c r="G155" s="5">
        <v>57.5</v>
      </c>
      <c r="H155" s="5">
        <v>57.5</v>
      </c>
      <c r="I155" s="14">
        <f t="shared" ref="I155:I159" si="19">G155-H155</f>
        <v>0</v>
      </c>
      <c r="J155" s="46" t="s">
        <v>1623</v>
      </c>
    </row>
    <row r="156" spans="1:10" ht="39.6" x14ac:dyDescent="0.25">
      <c r="A156" s="9" t="s">
        <v>299</v>
      </c>
      <c r="B156" s="9" t="s">
        <v>1623</v>
      </c>
      <c r="C156" s="10" t="s">
        <v>142</v>
      </c>
      <c r="D156" s="9" t="s">
        <v>10</v>
      </c>
      <c r="E156" s="9" t="s">
        <v>143</v>
      </c>
      <c r="F156" s="11" t="s">
        <v>88</v>
      </c>
      <c r="G156" s="5">
        <v>48.9</v>
      </c>
      <c r="H156" s="5">
        <v>48.9</v>
      </c>
      <c r="I156" s="14">
        <f t="shared" si="19"/>
        <v>0</v>
      </c>
      <c r="J156" s="46" t="s">
        <v>1623</v>
      </c>
    </row>
    <row r="157" spans="1:10" ht="39.6" x14ac:dyDescent="0.25">
      <c r="A157" s="9" t="s">
        <v>300</v>
      </c>
      <c r="B157" s="9" t="s">
        <v>1623</v>
      </c>
      <c r="C157" s="10" t="s">
        <v>148</v>
      </c>
      <c r="D157" s="9" t="s">
        <v>10</v>
      </c>
      <c r="E157" s="9" t="s">
        <v>149</v>
      </c>
      <c r="F157" s="11" t="s">
        <v>88</v>
      </c>
      <c r="G157" s="5">
        <v>30.7</v>
      </c>
      <c r="H157" s="5">
        <v>30.7</v>
      </c>
      <c r="I157" s="14">
        <f t="shared" si="19"/>
        <v>0</v>
      </c>
      <c r="J157" s="46" t="s">
        <v>1623</v>
      </c>
    </row>
    <row r="158" spans="1:10" ht="39.6" x14ac:dyDescent="0.25">
      <c r="A158" s="9" t="s">
        <v>301</v>
      </c>
      <c r="B158" s="9" t="s">
        <v>1623</v>
      </c>
      <c r="C158" s="10" t="s">
        <v>286</v>
      </c>
      <c r="D158" s="9" t="s">
        <v>10</v>
      </c>
      <c r="E158" s="9" t="s">
        <v>287</v>
      </c>
      <c r="F158" s="11" t="s">
        <v>43</v>
      </c>
      <c r="G158" s="5">
        <v>2</v>
      </c>
      <c r="H158" s="5">
        <v>2</v>
      </c>
      <c r="I158" s="14">
        <f t="shared" si="19"/>
        <v>0</v>
      </c>
      <c r="J158" s="46" t="s">
        <v>1623</v>
      </c>
    </row>
    <row r="159" spans="1:10" ht="39.6" x14ac:dyDescent="0.25">
      <c r="A159" s="9" t="s">
        <v>302</v>
      </c>
      <c r="B159" s="9" t="s">
        <v>1623</v>
      </c>
      <c r="C159" s="10" t="s">
        <v>262</v>
      </c>
      <c r="D159" s="9" t="s">
        <v>10</v>
      </c>
      <c r="E159" s="9" t="s">
        <v>263</v>
      </c>
      <c r="F159" s="11" t="s">
        <v>12</v>
      </c>
      <c r="G159" s="5">
        <v>24.11</v>
      </c>
      <c r="H159" s="5">
        <v>24.11</v>
      </c>
      <c r="I159" s="14">
        <f t="shared" si="19"/>
        <v>0</v>
      </c>
      <c r="J159" s="46" t="s">
        <v>1623</v>
      </c>
    </row>
    <row r="160" spans="1:10" x14ac:dyDescent="0.25">
      <c r="A160" s="12" t="s">
        <v>303</v>
      </c>
      <c r="B160" s="12" t="s">
        <v>1623</v>
      </c>
      <c r="C160" s="12"/>
      <c r="D160" s="12"/>
      <c r="E160" s="12" t="s">
        <v>304</v>
      </c>
      <c r="F160" s="12"/>
      <c r="G160" s="6"/>
      <c r="H160" s="6"/>
      <c r="I160" s="13"/>
      <c r="J160" s="35"/>
    </row>
    <row r="161" spans="1:10" x14ac:dyDescent="0.25">
      <c r="A161" s="12" t="s">
        <v>305</v>
      </c>
      <c r="B161" s="12" t="s">
        <v>1623</v>
      </c>
      <c r="C161" s="12"/>
      <c r="D161" s="12"/>
      <c r="E161" s="12" t="s">
        <v>306</v>
      </c>
      <c r="F161" s="12"/>
      <c r="G161" s="6"/>
      <c r="H161" s="6"/>
      <c r="I161" s="13"/>
      <c r="J161" s="35"/>
    </row>
    <row r="162" spans="1:10" ht="39.6" x14ac:dyDescent="0.25">
      <c r="A162" s="9" t="s">
        <v>307</v>
      </c>
      <c r="B162" s="9" t="s">
        <v>1623</v>
      </c>
      <c r="C162" s="10" t="s">
        <v>308</v>
      </c>
      <c r="D162" s="9" t="s">
        <v>10</v>
      </c>
      <c r="E162" s="9" t="s">
        <v>309</v>
      </c>
      <c r="F162" s="11" t="s">
        <v>43</v>
      </c>
      <c r="G162" s="5">
        <v>75.69</v>
      </c>
      <c r="H162" s="5">
        <v>75.69</v>
      </c>
      <c r="I162" s="14">
        <f t="shared" ref="I162:I170" si="20">G162-H162</f>
        <v>0</v>
      </c>
      <c r="J162" s="46" t="s">
        <v>1623</v>
      </c>
    </row>
    <row r="163" spans="1:10" ht="26.4" x14ac:dyDescent="0.25">
      <c r="A163" s="9" t="s">
        <v>310</v>
      </c>
      <c r="B163" s="9" t="s">
        <v>1623</v>
      </c>
      <c r="C163" s="10" t="s">
        <v>311</v>
      </c>
      <c r="D163" s="9" t="s">
        <v>10</v>
      </c>
      <c r="E163" s="9" t="s">
        <v>312</v>
      </c>
      <c r="F163" s="11" t="s">
        <v>12</v>
      </c>
      <c r="G163" s="5">
        <v>75.69</v>
      </c>
      <c r="H163" s="5">
        <v>75.69</v>
      </c>
      <c r="I163" s="14">
        <f t="shared" si="20"/>
        <v>0</v>
      </c>
      <c r="J163" s="46" t="s">
        <v>1623</v>
      </c>
    </row>
    <row r="164" spans="1:10" ht="26.4" x14ac:dyDescent="0.25">
      <c r="A164" s="9" t="s">
        <v>313</v>
      </c>
      <c r="B164" s="9" t="s">
        <v>1623</v>
      </c>
      <c r="C164" s="10" t="s">
        <v>314</v>
      </c>
      <c r="D164" s="9" t="s">
        <v>10</v>
      </c>
      <c r="E164" s="9" t="s">
        <v>315</v>
      </c>
      <c r="F164" s="11" t="s">
        <v>88</v>
      </c>
      <c r="G164" s="5">
        <v>11.3</v>
      </c>
      <c r="H164" s="5">
        <v>11.3</v>
      </c>
      <c r="I164" s="14">
        <f t="shared" si="20"/>
        <v>0</v>
      </c>
      <c r="J164" s="46" t="s">
        <v>1623</v>
      </c>
    </row>
    <row r="165" spans="1:10" ht="26.4" x14ac:dyDescent="0.25">
      <c r="A165" s="9" t="s">
        <v>316</v>
      </c>
      <c r="B165" s="9" t="s">
        <v>1623</v>
      </c>
      <c r="C165" s="10" t="s">
        <v>317</v>
      </c>
      <c r="D165" s="9" t="s">
        <v>10</v>
      </c>
      <c r="E165" s="9" t="s">
        <v>318</v>
      </c>
      <c r="F165" s="11" t="s">
        <v>88</v>
      </c>
      <c r="G165" s="5">
        <v>71.099999999999994</v>
      </c>
      <c r="H165" s="5">
        <v>71.099999999999994</v>
      </c>
      <c r="I165" s="14">
        <f t="shared" si="20"/>
        <v>0</v>
      </c>
      <c r="J165" s="46" t="s">
        <v>1623</v>
      </c>
    </row>
    <row r="166" spans="1:10" ht="26.4" x14ac:dyDescent="0.25">
      <c r="A166" s="9" t="s">
        <v>319</v>
      </c>
      <c r="B166" s="9" t="s">
        <v>1623</v>
      </c>
      <c r="C166" s="10" t="s">
        <v>320</v>
      </c>
      <c r="D166" s="9" t="s">
        <v>10</v>
      </c>
      <c r="E166" s="9" t="s">
        <v>321</v>
      </c>
      <c r="F166" s="11" t="s">
        <v>88</v>
      </c>
      <c r="G166" s="5">
        <v>87.3</v>
      </c>
      <c r="H166" s="5">
        <v>87.3</v>
      </c>
      <c r="I166" s="14">
        <f t="shared" si="20"/>
        <v>0</v>
      </c>
      <c r="J166" s="46" t="s">
        <v>1623</v>
      </c>
    </row>
    <row r="167" spans="1:10" ht="26.4" x14ac:dyDescent="0.25">
      <c r="A167" s="9" t="s">
        <v>322</v>
      </c>
      <c r="B167" s="9" t="s">
        <v>1623</v>
      </c>
      <c r="C167" s="10" t="s">
        <v>323</v>
      </c>
      <c r="D167" s="9" t="s">
        <v>10</v>
      </c>
      <c r="E167" s="9" t="s">
        <v>324</v>
      </c>
      <c r="F167" s="11" t="s">
        <v>88</v>
      </c>
      <c r="G167" s="5">
        <v>26.6</v>
      </c>
      <c r="H167" s="5">
        <v>26.6</v>
      </c>
      <c r="I167" s="14">
        <f t="shared" si="20"/>
        <v>0</v>
      </c>
      <c r="J167" s="46" t="s">
        <v>1623</v>
      </c>
    </row>
    <row r="168" spans="1:10" ht="26.4" x14ac:dyDescent="0.25">
      <c r="A168" s="9" t="s">
        <v>325</v>
      </c>
      <c r="B168" s="9" t="s">
        <v>1623</v>
      </c>
      <c r="C168" s="10" t="s">
        <v>326</v>
      </c>
      <c r="D168" s="9" t="s">
        <v>10</v>
      </c>
      <c r="E168" s="9" t="s">
        <v>327</v>
      </c>
      <c r="F168" s="11" t="s">
        <v>88</v>
      </c>
      <c r="G168" s="5">
        <v>5.6</v>
      </c>
      <c r="H168" s="5">
        <v>5.6</v>
      </c>
      <c r="I168" s="14">
        <f t="shared" si="20"/>
        <v>0</v>
      </c>
      <c r="J168" s="46" t="s">
        <v>1623</v>
      </c>
    </row>
    <row r="169" spans="1:10" ht="26.4" x14ac:dyDescent="0.25">
      <c r="A169" s="9" t="s">
        <v>328</v>
      </c>
      <c r="B169" s="9" t="s">
        <v>1623</v>
      </c>
      <c r="C169" s="10" t="s">
        <v>329</v>
      </c>
      <c r="D169" s="9" t="s">
        <v>10</v>
      </c>
      <c r="E169" s="9" t="s">
        <v>330</v>
      </c>
      <c r="F169" s="11" t="s">
        <v>88</v>
      </c>
      <c r="G169" s="5">
        <v>45.5</v>
      </c>
      <c r="H169" s="5">
        <v>45.5</v>
      </c>
      <c r="I169" s="14">
        <f t="shared" si="20"/>
        <v>0</v>
      </c>
      <c r="J169" s="46" t="s">
        <v>1623</v>
      </c>
    </row>
    <row r="170" spans="1:10" ht="39.6" x14ac:dyDescent="0.25">
      <c r="A170" s="9" t="s">
        <v>331</v>
      </c>
      <c r="B170" s="9" t="s">
        <v>1623</v>
      </c>
      <c r="C170" s="10" t="s">
        <v>258</v>
      </c>
      <c r="D170" s="9" t="s">
        <v>259</v>
      </c>
      <c r="E170" s="9" t="s">
        <v>260</v>
      </c>
      <c r="F170" s="11" t="s">
        <v>43</v>
      </c>
      <c r="G170" s="5">
        <v>8.1199999999999992</v>
      </c>
      <c r="H170" s="5">
        <v>8.1199999999999992</v>
      </c>
      <c r="I170" s="14">
        <f t="shared" si="20"/>
        <v>0</v>
      </c>
      <c r="J170" s="46" t="s">
        <v>1623</v>
      </c>
    </row>
    <row r="171" spans="1:10" x14ac:dyDescent="0.25">
      <c r="A171" s="12" t="s">
        <v>332</v>
      </c>
      <c r="B171" s="12" t="s">
        <v>1623</v>
      </c>
      <c r="C171" s="12"/>
      <c r="D171" s="12"/>
      <c r="E171" s="12" t="s">
        <v>333</v>
      </c>
      <c r="F171" s="12"/>
      <c r="G171" s="6"/>
      <c r="H171" s="6"/>
      <c r="I171" s="13"/>
      <c r="J171" s="35"/>
    </row>
    <row r="172" spans="1:10" ht="39.6" x14ac:dyDescent="0.25">
      <c r="A172" s="9" t="s">
        <v>334</v>
      </c>
      <c r="B172" s="9" t="s">
        <v>1623</v>
      </c>
      <c r="C172" s="10" t="s">
        <v>308</v>
      </c>
      <c r="D172" s="9" t="s">
        <v>10</v>
      </c>
      <c r="E172" s="9" t="s">
        <v>309</v>
      </c>
      <c r="F172" s="11" t="s">
        <v>43</v>
      </c>
      <c r="G172" s="5">
        <v>241.55</v>
      </c>
      <c r="H172" s="5">
        <v>241.55</v>
      </c>
      <c r="I172" s="14">
        <f t="shared" ref="I172:I180" si="21">G172-H172</f>
        <v>0</v>
      </c>
      <c r="J172" s="46" t="s">
        <v>1623</v>
      </c>
    </row>
    <row r="173" spans="1:10" ht="26.4" x14ac:dyDescent="0.25">
      <c r="A173" s="9" t="s">
        <v>335</v>
      </c>
      <c r="B173" s="9" t="s">
        <v>1623</v>
      </c>
      <c r="C173" s="10" t="s">
        <v>311</v>
      </c>
      <c r="D173" s="9" t="s">
        <v>10</v>
      </c>
      <c r="E173" s="9" t="s">
        <v>312</v>
      </c>
      <c r="F173" s="11" t="s">
        <v>12</v>
      </c>
      <c r="G173" s="5">
        <v>241.55</v>
      </c>
      <c r="H173" s="5">
        <v>241.55</v>
      </c>
      <c r="I173" s="14">
        <f t="shared" si="21"/>
        <v>0</v>
      </c>
      <c r="J173" s="46" t="s">
        <v>1623</v>
      </c>
    </row>
    <row r="174" spans="1:10" ht="26.4" x14ac:dyDescent="0.25">
      <c r="A174" s="9" t="s">
        <v>336</v>
      </c>
      <c r="B174" s="9" t="s">
        <v>1623</v>
      </c>
      <c r="C174" s="10" t="s">
        <v>314</v>
      </c>
      <c r="D174" s="9" t="s">
        <v>10</v>
      </c>
      <c r="E174" s="9" t="s">
        <v>315</v>
      </c>
      <c r="F174" s="11" t="s">
        <v>88</v>
      </c>
      <c r="G174" s="5">
        <v>146.80000000000001</v>
      </c>
      <c r="H174" s="5">
        <v>146.80000000000001</v>
      </c>
      <c r="I174" s="14">
        <f t="shared" si="21"/>
        <v>0</v>
      </c>
      <c r="J174" s="46" t="s">
        <v>1623</v>
      </c>
    </row>
    <row r="175" spans="1:10" ht="26.4" x14ac:dyDescent="0.25">
      <c r="A175" s="9" t="s">
        <v>337</v>
      </c>
      <c r="B175" s="9" t="s">
        <v>1623</v>
      </c>
      <c r="C175" s="10" t="s">
        <v>317</v>
      </c>
      <c r="D175" s="9" t="s">
        <v>10</v>
      </c>
      <c r="E175" s="9" t="s">
        <v>318</v>
      </c>
      <c r="F175" s="11" t="s">
        <v>88</v>
      </c>
      <c r="G175" s="5">
        <v>132.69999999999999</v>
      </c>
      <c r="H175" s="5">
        <v>132.69999999999999</v>
      </c>
      <c r="I175" s="14">
        <f t="shared" si="21"/>
        <v>0</v>
      </c>
      <c r="J175" s="46" t="s">
        <v>1623</v>
      </c>
    </row>
    <row r="176" spans="1:10" ht="26.4" x14ac:dyDescent="0.25">
      <c r="A176" s="9" t="s">
        <v>338</v>
      </c>
      <c r="B176" s="9" t="s">
        <v>1623</v>
      </c>
      <c r="C176" s="10" t="s">
        <v>320</v>
      </c>
      <c r="D176" s="9" t="s">
        <v>10</v>
      </c>
      <c r="E176" s="9" t="s">
        <v>321</v>
      </c>
      <c r="F176" s="11" t="s">
        <v>88</v>
      </c>
      <c r="G176" s="5">
        <v>343</v>
      </c>
      <c r="H176" s="5">
        <v>343</v>
      </c>
      <c r="I176" s="14">
        <f t="shared" si="21"/>
        <v>0</v>
      </c>
      <c r="J176" s="46" t="s">
        <v>1623</v>
      </c>
    </row>
    <row r="177" spans="1:10" ht="26.4" x14ac:dyDescent="0.25">
      <c r="A177" s="9" t="s">
        <v>339</v>
      </c>
      <c r="B177" s="9" t="s">
        <v>1623</v>
      </c>
      <c r="C177" s="10" t="s">
        <v>323</v>
      </c>
      <c r="D177" s="9" t="s">
        <v>10</v>
      </c>
      <c r="E177" s="9" t="s">
        <v>324</v>
      </c>
      <c r="F177" s="11" t="s">
        <v>88</v>
      </c>
      <c r="G177" s="5">
        <v>117.5</v>
      </c>
      <c r="H177" s="5">
        <v>117.5</v>
      </c>
      <c r="I177" s="14">
        <f t="shared" si="21"/>
        <v>0</v>
      </c>
      <c r="J177" s="46" t="s">
        <v>1623</v>
      </c>
    </row>
    <row r="178" spans="1:10" ht="26.4" x14ac:dyDescent="0.25">
      <c r="A178" s="9" t="s">
        <v>340</v>
      </c>
      <c r="B178" s="9" t="s">
        <v>1623</v>
      </c>
      <c r="C178" s="10" t="s">
        <v>326</v>
      </c>
      <c r="D178" s="9" t="s">
        <v>10</v>
      </c>
      <c r="E178" s="9" t="s">
        <v>327</v>
      </c>
      <c r="F178" s="11" t="s">
        <v>88</v>
      </c>
      <c r="G178" s="5">
        <v>8</v>
      </c>
      <c r="H178" s="5">
        <v>8</v>
      </c>
      <c r="I178" s="14">
        <f t="shared" si="21"/>
        <v>0</v>
      </c>
      <c r="J178" s="46" t="s">
        <v>1623</v>
      </c>
    </row>
    <row r="179" spans="1:10" ht="26.4" x14ac:dyDescent="0.25">
      <c r="A179" s="9" t="s">
        <v>341</v>
      </c>
      <c r="B179" s="9" t="s">
        <v>1623</v>
      </c>
      <c r="C179" s="10" t="s">
        <v>329</v>
      </c>
      <c r="D179" s="9" t="s">
        <v>10</v>
      </c>
      <c r="E179" s="9" t="s">
        <v>330</v>
      </c>
      <c r="F179" s="11" t="s">
        <v>88</v>
      </c>
      <c r="G179" s="5">
        <v>115.7</v>
      </c>
      <c r="H179" s="5">
        <v>115.7</v>
      </c>
      <c r="I179" s="14">
        <f t="shared" si="21"/>
        <v>0</v>
      </c>
      <c r="J179" s="46" t="s">
        <v>1623</v>
      </c>
    </row>
    <row r="180" spans="1:10" ht="39.6" x14ac:dyDescent="0.25">
      <c r="A180" s="9" t="s">
        <v>342</v>
      </c>
      <c r="B180" s="9" t="s">
        <v>1623</v>
      </c>
      <c r="C180" s="10" t="s">
        <v>258</v>
      </c>
      <c r="D180" s="9" t="s">
        <v>259</v>
      </c>
      <c r="E180" s="9" t="s">
        <v>260</v>
      </c>
      <c r="F180" s="11" t="s">
        <v>43</v>
      </c>
      <c r="G180" s="5">
        <v>25.88</v>
      </c>
      <c r="H180" s="5">
        <v>25.88</v>
      </c>
      <c r="I180" s="14">
        <f t="shared" si="21"/>
        <v>0</v>
      </c>
      <c r="J180" s="46" t="s">
        <v>1623</v>
      </c>
    </row>
    <row r="181" spans="1:10" x14ac:dyDescent="0.25">
      <c r="A181" s="12" t="s">
        <v>343</v>
      </c>
      <c r="B181" s="12" t="s">
        <v>1623</v>
      </c>
      <c r="C181" s="12"/>
      <c r="D181" s="12"/>
      <c r="E181" s="12" t="s">
        <v>344</v>
      </c>
      <c r="F181" s="12"/>
      <c r="G181" s="6"/>
      <c r="H181" s="6"/>
      <c r="I181" s="13"/>
      <c r="J181" s="35"/>
    </row>
    <row r="182" spans="1:10" ht="39.6" x14ac:dyDescent="0.25">
      <c r="A182" s="9" t="s">
        <v>345</v>
      </c>
      <c r="B182" s="9" t="s">
        <v>1623</v>
      </c>
      <c r="C182" s="10" t="s">
        <v>308</v>
      </c>
      <c r="D182" s="9" t="s">
        <v>10</v>
      </c>
      <c r="E182" s="9" t="s">
        <v>309</v>
      </c>
      <c r="F182" s="11" t="s">
        <v>43</v>
      </c>
      <c r="G182" s="5">
        <v>48.49</v>
      </c>
      <c r="H182" s="5">
        <v>48.49</v>
      </c>
      <c r="I182" s="14">
        <f t="shared" ref="I182:I191" si="22">G182-H182</f>
        <v>0</v>
      </c>
      <c r="J182" s="46" t="s">
        <v>1623</v>
      </c>
    </row>
    <row r="183" spans="1:10" ht="26.4" x14ac:dyDescent="0.25">
      <c r="A183" s="9" t="s">
        <v>346</v>
      </c>
      <c r="B183" s="9" t="s">
        <v>1623</v>
      </c>
      <c r="C183" s="10" t="s">
        <v>311</v>
      </c>
      <c r="D183" s="9" t="s">
        <v>10</v>
      </c>
      <c r="E183" s="9" t="s">
        <v>312</v>
      </c>
      <c r="F183" s="11" t="s">
        <v>12</v>
      </c>
      <c r="G183" s="5">
        <v>48.49</v>
      </c>
      <c r="H183" s="5">
        <v>48.49</v>
      </c>
      <c r="I183" s="14">
        <f t="shared" si="22"/>
        <v>0</v>
      </c>
      <c r="J183" s="46" t="s">
        <v>1623</v>
      </c>
    </row>
    <row r="184" spans="1:10" ht="26.4" x14ac:dyDescent="0.25">
      <c r="A184" s="9" t="s">
        <v>347</v>
      </c>
      <c r="B184" s="9" t="s">
        <v>1623</v>
      </c>
      <c r="C184" s="10" t="s">
        <v>314</v>
      </c>
      <c r="D184" s="9" t="s">
        <v>10</v>
      </c>
      <c r="E184" s="9" t="s">
        <v>315</v>
      </c>
      <c r="F184" s="11" t="s">
        <v>88</v>
      </c>
      <c r="G184" s="5">
        <v>18.600000000000001</v>
      </c>
      <c r="H184" s="5">
        <v>18.600000000000001</v>
      </c>
      <c r="I184" s="14">
        <f t="shared" si="22"/>
        <v>0</v>
      </c>
      <c r="J184" s="46" t="s">
        <v>1623</v>
      </c>
    </row>
    <row r="185" spans="1:10" ht="26.4" x14ac:dyDescent="0.25">
      <c r="A185" s="9" t="s">
        <v>348</v>
      </c>
      <c r="B185" s="9" t="s">
        <v>1623</v>
      </c>
      <c r="C185" s="10" t="s">
        <v>317</v>
      </c>
      <c r="D185" s="9" t="s">
        <v>10</v>
      </c>
      <c r="E185" s="9" t="s">
        <v>318</v>
      </c>
      <c r="F185" s="11" t="s">
        <v>88</v>
      </c>
      <c r="G185" s="5">
        <v>14.7</v>
      </c>
      <c r="H185" s="5">
        <v>14.7</v>
      </c>
      <c r="I185" s="14">
        <f t="shared" si="22"/>
        <v>0</v>
      </c>
      <c r="J185" s="46" t="s">
        <v>1623</v>
      </c>
    </row>
    <row r="186" spans="1:10" ht="26.4" x14ac:dyDescent="0.25">
      <c r="A186" s="9" t="s">
        <v>349</v>
      </c>
      <c r="B186" s="9" t="s">
        <v>1623</v>
      </c>
      <c r="C186" s="10" t="s">
        <v>320</v>
      </c>
      <c r="D186" s="9" t="s">
        <v>10</v>
      </c>
      <c r="E186" s="9" t="s">
        <v>321</v>
      </c>
      <c r="F186" s="11" t="s">
        <v>88</v>
      </c>
      <c r="G186" s="5">
        <v>21</v>
      </c>
      <c r="H186" s="5">
        <v>21</v>
      </c>
      <c r="I186" s="14">
        <f t="shared" si="22"/>
        <v>0</v>
      </c>
      <c r="J186" s="46" t="s">
        <v>1623</v>
      </c>
    </row>
    <row r="187" spans="1:10" ht="26.4" x14ac:dyDescent="0.25">
      <c r="A187" s="9" t="s">
        <v>350</v>
      </c>
      <c r="B187" s="9" t="s">
        <v>1623</v>
      </c>
      <c r="C187" s="10" t="s">
        <v>323</v>
      </c>
      <c r="D187" s="9" t="s">
        <v>10</v>
      </c>
      <c r="E187" s="9" t="s">
        <v>324</v>
      </c>
      <c r="F187" s="11" t="s">
        <v>88</v>
      </c>
      <c r="G187" s="5">
        <v>20.6</v>
      </c>
      <c r="H187" s="5">
        <v>20.6</v>
      </c>
      <c r="I187" s="14">
        <f t="shared" si="22"/>
        <v>0</v>
      </c>
      <c r="J187" s="46" t="s">
        <v>1623</v>
      </c>
    </row>
    <row r="188" spans="1:10" ht="26.4" x14ac:dyDescent="0.25">
      <c r="A188" s="9" t="s">
        <v>351</v>
      </c>
      <c r="B188" s="9" t="s">
        <v>1623</v>
      </c>
      <c r="C188" s="10" t="s">
        <v>352</v>
      </c>
      <c r="D188" s="9" t="s">
        <v>10</v>
      </c>
      <c r="E188" s="9" t="s">
        <v>353</v>
      </c>
      <c r="F188" s="11" t="s">
        <v>88</v>
      </c>
      <c r="G188" s="5">
        <v>73.2</v>
      </c>
      <c r="H188" s="5">
        <v>73.2</v>
      </c>
      <c r="I188" s="14">
        <f t="shared" si="22"/>
        <v>0</v>
      </c>
      <c r="J188" s="46" t="s">
        <v>1623</v>
      </c>
    </row>
    <row r="189" spans="1:10" ht="26.4" x14ac:dyDescent="0.25">
      <c r="A189" s="9" t="s">
        <v>354</v>
      </c>
      <c r="B189" s="9" t="s">
        <v>1623</v>
      </c>
      <c r="C189" s="10" t="s">
        <v>326</v>
      </c>
      <c r="D189" s="9" t="s">
        <v>10</v>
      </c>
      <c r="E189" s="9" t="s">
        <v>327</v>
      </c>
      <c r="F189" s="11" t="s">
        <v>88</v>
      </c>
      <c r="G189" s="5">
        <v>41.9</v>
      </c>
      <c r="H189" s="5">
        <v>41.9</v>
      </c>
      <c r="I189" s="14">
        <f t="shared" si="22"/>
        <v>0</v>
      </c>
      <c r="J189" s="46" t="s">
        <v>1623</v>
      </c>
    </row>
    <row r="190" spans="1:10" ht="26.4" x14ac:dyDescent="0.25">
      <c r="A190" s="9" t="s">
        <v>355</v>
      </c>
      <c r="B190" s="9" t="s">
        <v>1623</v>
      </c>
      <c r="C190" s="10" t="s">
        <v>329</v>
      </c>
      <c r="D190" s="9" t="s">
        <v>10</v>
      </c>
      <c r="E190" s="9" t="s">
        <v>330</v>
      </c>
      <c r="F190" s="11" t="s">
        <v>88</v>
      </c>
      <c r="G190" s="5">
        <v>11.1</v>
      </c>
      <c r="H190" s="5">
        <v>11.1</v>
      </c>
      <c r="I190" s="14">
        <f t="shared" si="22"/>
        <v>0</v>
      </c>
      <c r="J190" s="46" t="s">
        <v>1623</v>
      </c>
    </row>
    <row r="191" spans="1:10" ht="39.6" x14ac:dyDescent="0.25">
      <c r="A191" s="9" t="s">
        <v>356</v>
      </c>
      <c r="B191" s="9" t="s">
        <v>1623</v>
      </c>
      <c r="C191" s="10" t="s">
        <v>258</v>
      </c>
      <c r="D191" s="9" t="s">
        <v>259</v>
      </c>
      <c r="E191" s="9" t="s">
        <v>260</v>
      </c>
      <c r="F191" s="11" t="s">
        <v>43</v>
      </c>
      <c r="G191" s="5">
        <v>4.6399999999999997</v>
      </c>
      <c r="H191" s="5">
        <v>4.6399999999999997</v>
      </c>
      <c r="I191" s="14">
        <f t="shared" si="22"/>
        <v>0</v>
      </c>
      <c r="J191" s="46" t="s">
        <v>1623</v>
      </c>
    </row>
    <row r="192" spans="1:10" x14ac:dyDescent="0.25">
      <c r="A192" s="12" t="s">
        <v>357</v>
      </c>
      <c r="B192" s="12" t="s">
        <v>1623</v>
      </c>
      <c r="C192" s="12"/>
      <c r="D192" s="12"/>
      <c r="E192" s="12" t="s">
        <v>358</v>
      </c>
      <c r="F192" s="12"/>
      <c r="G192" s="6"/>
      <c r="H192" s="6"/>
      <c r="I192" s="13"/>
      <c r="J192" s="35"/>
    </row>
    <row r="193" spans="1:10" ht="26.4" x14ac:dyDescent="0.25">
      <c r="A193" s="9" t="s">
        <v>359</v>
      </c>
      <c r="B193" s="9" t="s">
        <v>1623</v>
      </c>
      <c r="C193" s="10" t="s">
        <v>311</v>
      </c>
      <c r="D193" s="9" t="s">
        <v>10</v>
      </c>
      <c r="E193" s="9" t="s">
        <v>312</v>
      </c>
      <c r="F193" s="11" t="s">
        <v>12</v>
      </c>
      <c r="G193" s="5">
        <v>39.71</v>
      </c>
      <c r="H193" s="5">
        <v>39.71</v>
      </c>
      <c r="I193" s="14">
        <f t="shared" ref="I193:I197" si="23">G193-H193</f>
        <v>0</v>
      </c>
      <c r="J193" s="46" t="s">
        <v>1623</v>
      </c>
    </row>
    <row r="194" spans="1:10" ht="39.6" x14ac:dyDescent="0.25">
      <c r="A194" s="9" t="s">
        <v>360</v>
      </c>
      <c r="B194" s="9" t="s">
        <v>1623</v>
      </c>
      <c r="C194" s="10" t="s">
        <v>308</v>
      </c>
      <c r="D194" s="9" t="s">
        <v>10</v>
      </c>
      <c r="E194" s="9" t="s">
        <v>309</v>
      </c>
      <c r="F194" s="11" t="s">
        <v>43</v>
      </c>
      <c r="G194" s="5">
        <v>39.71</v>
      </c>
      <c r="H194" s="5">
        <v>39.71</v>
      </c>
      <c r="I194" s="14">
        <f t="shared" si="23"/>
        <v>0</v>
      </c>
      <c r="J194" s="46" t="s">
        <v>1623</v>
      </c>
    </row>
    <row r="195" spans="1:10" ht="26.4" x14ac:dyDescent="0.25">
      <c r="A195" s="9" t="s">
        <v>361</v>
      </c>
      <c r="B195" s="9" t="s">
        <v>1623</v>
      </c>
      <c r="C195" s="10" t="s">
        <v>326</v>
      </c>
      <c r="D195" s="9" t="s">
        <v>10</v>
      </c>
      <c r="E195" s="9" t="s">
        <v>327</v>
      </c>
      <c r="F195" s="11" t="s">
        <v>88</v>
      </c>
      <c r="G195" s="5">
        <v>4.5</v>
      </c>
      <c r="H195" s="5">
        <v>4.5</v>
      </c>
      <c r="I195" s="14">
        <f t="shared" si="23"/>
        <v>0</v>
      </c>
      <c r="J195" s="46" t="s">
        <v>1623</v>
      </c>
    </row>
    <row r="196" spans="1:10" ht="26.4" x14ac:dyDescent="0.25">
      <c r="A196" s="9" t="s">
        <v>362</v>
      </c>
      <c r="B196" s="9" t="s">
        <v>1623</v>
      </c>
      <c r="C196" s="10" t="s">
        <v>329</v>
      </c>
      <c r="D196" s="9" t="s">
        <v>10</v>
      </c>
      <c r="E196" s="9" t="s">
        <v>330</v>
      </c>
      <c r="F196" s="11" t="s">
        <v>88</v>
      </c>
      <c r="G196" s="5">
        <v>38.700000000000003</v>
      </c>
      <c r="H196" s="5">
        <v>38.700000000000003</v>
      </c>
      <c r="I196" s="14">
        <f t="shared" si="23"/>
        <v>0</v>
      </c>
      <c r="J196" s="46" t="s">
        <v>1623</v>
      </c>
    </row>
    <row r="197" spans="1:10" ht="39.6" x14ac:dyDescent="0.25">
      <c r="A197" s="9" t="s">
        <v>363</v>
      </c>
      <c r="B197" s="9" t="s">
        <v>1623</v>
      </c>
      <c r="C197" s="10" t="s">
        <v>258</v>
      </c>
      <c r="D197" s="9" t="s">
        <v>259</v>
      </c>
      <c r="E197" s="9" t="s">
        <v>260</v>
      </c>
      <c r="F197" s="11" t="s">
        <v>43</v>
      </c>
      <c r="G197" s="5">
        <v>3.7</v>
      </c>
      <c r="H197" s="5">
        <v>3.7</v>
      </c>
      <c r="I197" s="14">
        <f t="shared" si="23"/>
        <v>0</v>
      </c>
      <c r="J197" s="46" t="s">
        <v>1623</v>
      </c>
    </row>
    <row r="198" spans="1:10" x14ac:dyDescent="0.25">
      <c r="A198" s="12" t="s">
        <v>364</v>
      </c>
      <c r="B198" s="12" t="s">
        <v>1623</v>
      </c>
      <c r="C198" s="12"/>
      <c r="D198" s="12"/>
      <c r="E198" s="12" t="s">
        <v>365</v>
      </c>
      <c r="F198" s="12"/>
      <c r="G198" s="6"/>
      <c r="H198" s="6"/>
      <c r="I198" s="13"/>
      <c r="J198" s="35"/>
    </row>
    <row r="199" spans="1:10" x14ac:dyDescent="0.25">
      <c r="A199" s="12" t="s">
        <v>366</v>
      </c>
      <c r="B199" s="12" t="s">
        <v>1623</v>
      </c>
      <c r="C199" s="12"/>
      <c r="D199" s="12"/>
      <c r="E199" s="12" t="s">
        <v>306</v>
      </c>
      <c r="F199" s="12"/>
      <c r="G199" s="6"/>
      <c r="H199" s="6"/>
      <c r="I199" s="13"/>
      <c r="J199" s="35"/>
    </row>
    <row r="200" spans="1:10" ht="39.6" x14ac:dyDescent="0.25">
      <c r="A200" s="9" t="s">
        <v>367</v>
      </c>
      <c r="B200" s="9" t="s">
        <v>1623</v>
      </c>
      <c r="C200" s="10" t="s">
        <v>368</v>
      </c>
      <c r="D200" s="9" t="s">
        <v>10</v>
      </c>
      <c r="E200" s="9" t="s">
        <v>369</v>
      </c>
      <c r="F200" s="11" t="s">
        <v>43</v>
      </c>
      <c r="G200" s="5">
        <v>2.17</v>
      </c>
      <c r="H200" s="5">
        <v>2.17</v>
      </c>
      <c r="I200" s="14">
        <f t="shared" ref="I200" si="24">G200-H200</f>
        <v>0</v>
      </c>
      <c r="J200" s="46" t="s">
        <v>1623</v>
      </c>
    </row>
    <row r="201" spans="1:10" x14ac:dyDescent="0.25">
      <c r="A201" s="12" t="s">
        <v>370</v>
      </c>
      <c r="B201" s="12" t="s">
        <v>1623</v>
      </c>
      <c r="C201" s="12"/>
      <c r="D201" s="12"/>
      <c r="E201" s="12" t="s">
        <v>333</v>
      </c>
      <c r="F201" s="12"/>
      <c r="G201" s="6"/>
      <c r="H201" s="6"/>
      <c r="I201" s="13"/>
      <c r="J201" s="35"/>
    </row>
    <row r="202" spans="1:10" ht="39.6" x14ac:dyDescent="0.25">
      <c r="A202" s="9" t="s">
        <v>371</v>
      </c>
      <c r="B202" s="9" t="s">
        <v>1623</v>
      </c>
      <c r="C202" s="10" t="s">
        <v>368</v>
      </c>
      <c r="D202" s="9" t="s">
        <v>10</v>
      </c>
      <c r="E202" s="9" t="s">
        <v>369</v>
      </c>
      <c r="F202" s="11" t="s">
        <v>43</v>
      </c>
      <c r="G202" s="5">
        <v>2.13</v>
      </c>
      <c r="H202" s="5">
        <v>2.13</v>
      </c>
      <c r="I202" s="14">
        <f t="shared" ref="I202" si="25">G202-H202</f>
        <v>0</v>
      </c>
      <c r="J202" s="46" t="s">
        <v>1623</v>
      </c>
    </row>
    <row r="203" spans="1:10" x14ac:dyDescent="0.25">
      <c r="A203" s="12" t="s">
        <v>372</v>
      </c>
      <c r="B203" s="12">
        <v>4</v>
      </c>
      <c r="C203" s="12"/>
      <c r="D203" s="12"/>
      <c r="E203" s="12" t="s">
        <v>373</v>
      </c>
      <c r="F203" s="12"/>
      <c r="G203" s="6"/>
      <c r="H203" s="6"/>
      <c r="I203" s="13"/>
      <c r="J203" s="35"/>
    </row>
    <row r="204" spans="1:10" x14ac:dyDescent="0.25">
      <c r="A204" s="12" t="s">
        <v>374</v>
      </c>
      <c r="B204" s="12" t="s">
        <v>1642</v>
      </c>
      <c r="C204" s="12"/>
      <c r="D204" s="12"/>
      <c r="E204" s="12" t="s">
        <v>306</v>
      </c>
      <c r="F204" s="12"/>
      <c r="G204" s="6"/>
      <c r="H204" s="6"/>
      <c r="I204" s="13"/>
      <c r="J204" s="35"/>
    </row>
    <row r="205" spans="1:10" x14ac:dyDescent="0.25">
      <c r="A205" s="12" t="s">
        <v>375</v>
      </c>
      <c r="B205" s="12" t="s">
        <v>1643</v>
      </c>
      <c r="C205" s="12"/>
      <c r="D205" s="12"/>
      <c r="E205" s="12" t="s">
        <v>376</v>
      </c>
      <c r="F205" s="12"/>
      <c r="G205" s="6"/>
      <c r="H205" s="6"/>
      <c r="I205" s="13"/>
      <c r="J205" s="35"/>
    </row>
    <row r="206" spans="1:10" ht="52.8" x14ac:dyDescent="0.25">
      <c r="A206" s="9" t="s">
        <v>377</v>
      </c>
      <c r="B206" s="9" t="s">
        <v>1644</v>
      </c>
      <c r="C206" s="10" t="s">
        <v>378</v>
      </c>
      <c r="D206" s="9" t="s">
        <v>10</v>
      </c>
      <c r="E206" s="9" t="s">
        <v>379</v>
      </c>
      <c r="F206" s="11" t="s">
        <v>12</v>
      </c>
      <c r="G206" s="5">
        <v>97.4</v>
      </c>
      <c r="H206" s="5">
        <v>97.4</v>
      </c>
      <c r="I206" s="14">
        <v>5.6</v>
      </c>
      <c r="J206" s="46" t="s">
        <v>1571</v>
      </c>
    </row>
    <row r="207" spans="1:10" ht="39.6" x14ac:dyDescent="0.25">
      <c r="A207" s="9" t="s">
        <v>380</v>
      </c>
      <c r="B207" s="9" t="s">
        <v>1623</v>
      </c>
      <c r="C207" s="10" t="s">
        <v>381</v>
      </c>
      <c r="D207" s="9" t="s">
        <v>10</v>
      </c>
      <c r="E207" s="9" t="s">
        <v>382</v>
      </c>
      <c r="F207" s="11" t="s">
        <v>12</v>
      </c>
      <c r="G207" s="5">
        <v>71.010000000000005</v>
      </c>
      <c r="H207" s="5">
        <v>71.010000000000005</v>
      </c>
      <c r="I207" s="14">
        <f t="shared" ref="I207" si="26">G207-H207</f>
        <v>0</v>
      </c>
      <c r="J207" s="46" t="s">
        <v>1623</v>
      </c>
    </row>
    <row r="208" spans="1:10" ht="39.6" x14ac:dyDescent="0.25">
      <c r="A208" s="16" t="s">
        <v>1623</v>
      </c>
      <c r="B208" s="16" t="s">
        <v>1645</v>
      </c>
      <c r="C208" s="28">
        <v>104766</v>
      </c>
      <c r="D208" s="16" t="s">
        <v>10</v>
      </c>
      <c r="E208" s="16" t="s">
        <v>1544</v>
      </c>
      <c r="F208" s="34" t="s">
        <v>16</v>
      </c>
      <c r="G208" s="14">
        <v>0</v>
      </c>
      <c r="H208" s="14">
        <v>0</v>
      </c>
      <c r="I208" s="14">
        <v>60</v>
      </c>
      <c r="J208" s="46" t="s">
        <v>1573</v>
      </c>
    </row>
    <row r="209" spans="1:10" x14ac:dyDescent="0.25">
      <c r="A209" s="12" t="s">
        <v>383</v>
      </c>
      <c r="B209" s="12" t="s">
        <v>1623</v>
      </c>
      <c r="C209" s="12"/>
      <c r="D209" s="12"/>
      <c r="E209" s="12" t="s">
        <v>384</v>
      </c>
      <c r="F209" s="12"/>
      <c r="G209" s="6"/>
      <c r="H209" s="6"/>
      <c r="I209" s="13"/>
      <c r="J209" s="35"/>
    </row>
    <row r="210" spans="1:10" ht="39.6" x14ac:dyDescent="0.25">
      <c r="A210" s="9" t="s">
        <v>385</v>
      </c>
      <c r="B210" s="9" t="s">
        <v>1623</v>
      </c>
      <c r="C210" s="10" t="s">
        <v>386</v>
      </c>
      <c r="D210" s="9" t="s">
        <v>10</v>
      </c>
      <c r="E210" s="9" t="s">
        <v>387</v>
      </c>
      <c r="F210" s="11" t="s">
        <v>12</v>
      </c>
      <c r="G210" s="5">
        <v>8.76</v>
      </c>
      <c r="H210" s="5">
        <v>8.76</v>
      </c>
      <c r="I210" s="14">
        <f t="shared" ref="I210:I212" si="27">G210-H210</f>
        <v>0</v>
      </c>
      <c r="J210" s="46" t="s">
        <v>1623</v>
      </c>
    </row>
    <row r="211" spans="1:10" ht="39.6" x14ac:dyDescent="0.25">
      <c r="A211" s="9" t="s">
        <v>388</v>
      </c>
      <c r="B211" s="9" t="s">
        <v>1623</v>
      </c>
      <c r="C211" s="10" t="s">
        <v>389</v>
      </c>
      <c r="D211" s="9" t="s">
        <v>10</v>
      </c>
      <c r="E211" s="9" t="s">
        <v>390</v>
      </c>
      <c r="F211" s="11" t="s">
        <v>12</v>
      </c>
      <c r="G211" s="5">
        <v>37.22</v>
      </c>
      <c r="H211" s="5">
        <v>37.22</v>
      </c>
      <c r="I211" s="14">
        <f t="shared" si="27"/>
        <v>0</v>
      </c>
      <c r="J211" s="46" t="s">
        <v>1623</v>
      </c>
    </row>
    <row r="212" spans="1:10" ht="39.6" x14ac:dyDescent="0.25">
      <c r="A212" s="9" t="s">
        <v>391</v>
      </c>
      <c r="B212" s="9" t="s">
        <v>1623</v>
      </c>
      <c r="C212" s="10" t="s">
        <v>392</v>
      </c>
      <c r="D212" s="9" t="s">
        <v>10</v>
      </c>
      <c r="E212" s="9" t="s">
        <v>393</v>
      </c>
      <c r="F212" s="11" t="s">
        <v>12</v>
      </c>
      <c r="G212" s="5">
        <v>11.15</v>
      </c>
      <c r="H212" s="5">
        <v>11.15</v>
      </c>
      <c r="I212" s="14">
        <f t="shared" si="27"/>
        <v>0</v>
      </c>
      <c r="J212" s="46" t="s">
        <v>1623</v>
      </c>
    </row>
    <row r="213" spans="1:10" x14ac:dyDescent="0.25">
      <c r="A213" s="12" t="s">
        <v>394</v>
      </c>
      <c r="B213" s="12" t="s">
        <v>1623</v>
      </c>
      <c r="C213" s="12"/>
      <c r="D213" s="12"/>
      <c r="E213" s="12" t="s">
        <v>395</v>
      </c>
      <c r="F213" s="12"/>
      <c r="G213" s="6"/>
      <c r="H213" s="6"/>
      <c r="I213" s="13"/>
      <c r="J213" s="35"/>
    </row>
    <row r="214" spans="1:10" ht="26.4" x14ac:dyDescent="0.25">
      <c r="A214" s="9" t="s">
        <v>396</v>
      </c>
      <c r="B214" s="9" t="s">
        <v>1623</v>
      </c>
      <c r="C214" s="10" t="s">
        <v>397</v>
      </c>
      <c r="D214" s="9" t="s">
        <v>10</v>
      </c>
      <c r="E214" s="9" t="s">
        <v>398</v>
      </c>
      <c r="F214" s="11" t="s">
        <v>16</v>
      </c>
      <c r="G214" s="5">
        <v>9.7200000000000006</v>
      </c>
      <c r="H214" s="5">
        <v>9.7200000000000006</v>
      </c>
      <c r="I214" s="14">
        <f t="shared" ref="I214:I217" si="28">G214-H214</f>
        <v>0</v>
      </c>
      <c r="J214" s="46" t="s">
        <v>1623</v>
      </c>
    </row>
    <row r="215" spans="1:10" ht="26.4" x14ac:dyDescent="0.25">
      <c r="A215" s="9" t="s">
        <v>399</v>
      </c>
      <c r="B215" s="9" t="s">
        <v>1623</v>
      </c>
      <c r="C215" s="10" t="s">
        <v>400</v>
      </c>
      <c r="D215" s="9" t="s">
        <v>10</v>
      </c>
      <c r="E215" s="9" t="s">
        <v>401</v>
      </c>
      <c r="F215" s="11" t="s">
        <v>16</v>
      </c>
      <c r="G215" s="5">
        <v>3.8</v>
      </c>
      <c r="H215" s="5">
        <v>3.8</v>
      </c>
      <c r="I215" s="14">
        <f t="shared" si="28"/>
        <v>0</v>
      </c>
      <c r="J215" s="46" t="s">
        <v>1623</v>
      </c>
    </row>
    <row r="216" spans="1:10" ht="26.4" x14ac:dyDescent="0.25">
      <c r="A216" s="9" t="s">
        <v>402</v>
      </c>
      <c r="B216" s="9" t="s">
        <v>1623</v>
      </c>
      <c r="C216" s="10" t="s">
        <v>403</v>
      </c>
      <c r="D216" s="9" t="s">
        <v>10</v>
      </c>
      <c r="E216" s="9" t="s">
        <v>404</v>
      </c>
      <c r="F216" s="11" t="s">
        <v>16</v>
      </c>
      <c r="G216" s="5">
        <v>4.95</v>
      </c>
      <c r="H216" s="5">
        <v>4.95</v>
      </c>
      <c r="I216" s="14">
        <f t="shared" si="28"/>
        <v>0</v>
      </c>
      <c r="J216" s="46" t="s">
        <v>1623</v>
      </c>
    </row>
    <row r="217" spans="1:10" ht="26.4" x14ac:dyDescent="0.25">
      <c r="A217" s="9" t="s">
        <v>405</v>
      </c>
      <c r="B217" s="9" t="s">
        <v>1623</v>
      </c>
      <c r="C217" s="10" t="s">
        <v>406</v>
      </c>
      <c r="D217" s="9" t="s">
        <v>10</v>
      </c>
      <c r="E217" s="9" t="s">
        <v>407</v>
      </c>
      <c r="F217" s="11" t="s">
        <v>16</v>
      </c>
      <c r="G217" s="5">
        <v>3.8</v>
      </c>
      <c r="H217" s="5">
        <v>3.8</v>
      </c>
      <c r="I217" s="14">
        <f t="shared" si="28"/>
        <v>0</v>
      </c>
      <c r="J217" s="46" t="s">
        <v>1623</v>
      </c>
    </row>
    <row r="218" spans="1:10" x14ac:dyDescent="0.25">
      <c r="A218" s="12" t="s">
        <v>408</v>
      </c>
      <c r="B218" s="12" t="s">
        <v>1646</v>
      </c>
      <c r="C218" s="12"/>
      <c r="D218" s="12"/>
      <c r="E218" s="12" t="s">
        <v>409</v>
      </c>
      <c r="F218" s="12"/>
      <c r="G218" s="6"/>
      <c r="H218" s="6"/>
      <c r="I218" s="13"/>
      <c r="J218" s="35"/>
    </row>
    <row r="219" spans="1:10" ht="26.4" x14ac:dyDescent="0.25">
      <c r="A219" s="9" t="s">
        <v>410</v>
      </c>
      <c r="B219" s="9" t="s">
        <v>1647</v>
      </c>
      <c r="C219" s="10" t="s">
        <v>411</v>
      </c>
      <c r="D219" s="9" t="s">
        <v>10</v>
      </c>
      <c r="E219" s="9" t="s">
        <v>412</v>
      </c>
      <c r="F219" s="11" t="s">
        <v>12</v>
      </c>
      <c r="G219" s="5">
        <v>9.82</v>
      </c>
      <c r="H219" s="5">
        <v>0</v>
      </c>
      <c r="I219" s="14">
        <f>G219-H219</f>
        <v>9.82</v>
      </c>
      <c r="J219" s="46" t="s">
        <v>1623</v>
      </c>
    </row>
    <row r="220" spans="1:10" x14ac:dyDescent="0.25">
      <c r="A220" s="12" t="s">
        <v>413</v>
      </c>
      <c r="B220" s="12" t="s">
        <v>1648</v>
      </c>
      <c r="C220" s="12"/>
      <c r="D220" s="12"/>
      <c r="E220" s="12" t="s">
        <v>414</v>
      </c>
      <c r="F220" s="12"/>
      <c r="G220" s="6"/>
      <c r="H220" s="6"/>
      <c r="I220" s="13"/>
      <c r="J220" s="35"/>
    </row>
    <row r="221" spans="1:10" x14ac:dyDescent="0.25">
      <c r="A221" s="12" t="s">
        <v>415</v>
      </c>
      <c r="B221" s="12" t="s">
        <v>1649</v>
      </c>
      <c r="C221" s="12"/>
      <c r="D221" s="12"/>
      <c r="E221" s="12" t="s">
        <v>376</v>
      </c>
      <c r="F221" s="12"/>
      <c r="G221" s="6"/>
      <c r="H221" s="6"/>
      <c r="I221" s="13"/>
      <c r="J221" s="35"/>
    </row>
    <row r="222" spans="1:10" ht="52.8" x14ac:dyDescent="0.25">
      <c r="A222" s="9" t="s">
        <v>416</v>
      </c>
      <c r="B222" s="9" t="s">
        <v>1650</v>
      </c>
      <c r="C222" s="10" t="s">
        <v>378</v>
      </c>
      <c r="D222" s="9" t="s">
        <v>10</v>
      </c>
      <c r="E222" s="9" t="s">
        <v>379</v>
      </c>
      <c r="F222" s="11" t="s">
        <v>12</v>
      </c>
      <c r="G222" s="5">
        <v>190.72</v>
      </c>
      <c r="H222" s="5">
        <v>190.72</v>
      </c>
      <c r="I222" s="14">
        <v>5.0599999999999996</v>
      </c>
      <c r="J222" s="46" t="s">
        <v>1571</v>
      </c>
    </row>
    <row r="223" spans="1:10" ht="39.6" x14ac:dyDescent="0.25">
      <c r="A223" s="9" t="s">
        <v>417</v>
      </c>
      <c r="B223" s="9" t="s">
        <v>1623</v>
      </c>
      <c r="C223" s="10" t="s">
        <v>381</v>
      </c>
      <c r="D223" s="9" t="s">
        <v>10</v>
      </c>
      <c r="E223" s="9" t="s">
        <v>382</v>
      </c>
      <c r="F223" s="11" t="s">
        <v>12</v>
      </c>
      <c r="G223" s="5">
        <v>79.62</v>
      </c>
      <c r="H223" s="5">
        <v>79.62</v>
      </c>
      <c r="I223" s="14">
        <f t="shared" ref="I223" si="29">G223-H223</f>
        <v>0</v>
      </c>
      <c r="J223" s="46" t="s">
        <v>1623</v>
      </c>
    </row>
    <row r="224" spans="1:10" x14ac:dyDescent="0.25">
      <c r="A224" s="12" t="s">
        <v>418</v>
      </c>
      <c r="B224" s="12" t="s">
        <v>1623</v>
      </c>
      <c r="C224" s="12"/>
      <c r="D224" s="12"/>
      <c r="E224" s="12" t="s">
        <v>384</v>
      </c>
      <c r="F224" s="12"/>
      <c r="G224" s="6"/>
      <c r="H224" s="6"/>
      <c r="I224" s="13"/>
      <c r="J224" s="35"/>
    </row>
    <row r="225" spans="1:10" ht="39.6" x14ac:dyDescent="0.25">
      <c r="A225" s="9" t="s">
        <v>419</v>
      </c>
      <c r="B225" s="9" t="s">
        <v>1623</v>
      </c>
      <c r="C225" s="10" t="s">
        <v>389</v>
      </c>
      <c r="D225" s="9" t="s">
        <v>10</v>
      </c>
      <c r="E225" s="9" t="s">
        <v>390</v>
      </c>
      <c r="F225" s="11" t="s">
        <v>12</v>
      </c>
      <c r="G225" s="5">
        <v>108.87</v>
      </c>
      <c r="H225" s="5">
        <v>108.87</v>
      </c>
      <c r="I225" s="14">
        <f t="shared" ref="I225:I227" si="30">G225-H225</f>
        <v>0</v>
      </c>
      <c r="J225" s="46" t="s">
        <v>1623</v>
      </c>
    </row>
    <row r="226" spans="1:10" ht="39.6" x14ac:dyDescent="0.25">
      <c r="A226" s="9" t="s">
        <v>420</v>
      </c>
      <c r="B226" s="9" t="s">
        <v>1623</v>
      </c>
      <c r="C226" s="10" t="s">
        <v>392</v>
      </c>
      <c r="D226" s="9" t="s">
        <v>10</v>
      </c>
      <c r="E226" s="9" t="s">
        <v>393</v>
      </c>
      <c r="F226" s="11" t="s">
        <v>12</v>
      </c>
      <c r="G226" s="5">
        <v>42.98</v>
      </c>
      <c r="H226" s="5">
        <v>42.98</v>
      </c>
      <c r="I226" s="14">
        <f t="shared" si="30"/>
        <v>0</v>
      </c>
      <c r="J226" s="46" t="s">
        <v>1623</v>
      </c>
    </row>
    <row r="227" spans="1:10" x14ac:dyDescent="0.25">
      <c r="A227" s="9" t="s">
        <v>421</v>
      </c>
      <c r="B227" s="9" t="s">
        <v>1623</v>
      </c>
      <c r="C227" s="10" t="s">
        <v>386</v>
      </c>
      <c r="D227" s="9" t="s">
        <v>10</v>
      </c>
      <c r="E227" s="9" t="s">
        <v>1652</v>
      </c>
      <c r="F227" s="11" t="s">
        <v>12</v>
      </c>
      <c r="G227" s="5">
        <v>9.74</v>
      </c>
      <c r="H227" s="5">
        <v>9.74</v>
      </c>
      <c r="I227" s="14">
        <f t="shared" si="30"/>
        <v>0</v>
      </c>
      <c r="J227" s="46" t="s">
        <v>1623</v>
      </c>
    </row>
    <row r="228" spans="1:10" x14ac:dyDescent="0.25">
      <c r="A228" s="12" t="s">
        <v>422</v>
      </c>
      <c r="B228" s="12" t="s">
        <v>1623</v>
      </c>
      <c r="C228" s="12"/>
      <c r="D228" s="12"/>
      <c r="E228" s="12" t="s">
        <v>395</v>
      </c>
      <c r="F228" s="12"/>
      <c r="G228" s="6"/>
      <c r="H228" s="6"/>
      <c r="I228" s="13"/>
      <c r="J228" s="35"/>
    </row>
    <row r="229" spans="1:10" ht="26.4" x14ac:dyDescent="0.25">
      <c r="A229" s="9" t="s">
        <v>423</v>
      </c>
      <c r="B229" s="9" t="s">
        <v>1623</v>
      </c>
      <c r="C229" s="10" t="s">
        <v>397</v>
      </c>
      <c r="D229" s="9" t="s">
        <v>10</v>
      </c>
      <c r="E229" s="9" t="s">
        <v>398</v>
      </c>
      <c r="F229" s="11" t="s">
        <v>16</v>
      </c>
      <c r="G229" s="5">
        <v>17.3</v>
      </c>
      <c r="H229" s="5">
        <v>17.3</v>
      </c>
      <c r="I229" s="14">
        <f t="shared" ref="I229:I232" si="31">G229-H229</f>
        <v>0</v>
      </c>
      <c r="J229" s="46" t="s">
        <v>1623</v>
      </c>
    </row>
    <row r="230" spans="1:10" ht="26.4" x14ac:dyDescent="0.25">
      <c r="A230" s="9" t="s">
        <v>424</v>
      </c>
      <c r="B230" s="9" t="s">
        <v>1623</v>
      </c>
      <c r="C230" s="10" t="s">
        <v>400</v>
      </c>
      <c r="D230" s="9" t="s">
        <v>10</v>
      </c>
      <c r="E230" s="9" t="s">
        <v>401</v>
      </c>
      <c r="F230" s="11" t="s">
        <v>16</v>
      </c>
      <c r="G230" s="5">
        <v>29.1</v>
      </c>
      <c r="H230" s="5">
        <v>29.1</v>
      </c>
      <c r="I230" s="14">
        <f t="shared" si="31"/>
        <v>0</v>
      </c>
      <c r="J230" s="46" t="s">
        <v>1623</v>
      </c>
    </row>
    <row r="231" spans="1:10" ht="26.4" x14ac:dyDescent="0.25">
      <c r="A231" s="9" t="s">
        <v>425</v>
      </c>
      <c r="B231" s="9" t="s">
        <v>1623</v>
      </c>
      <c r="C231" s="10" t="s">
        <v>403</v>
      </c>
      <c r="D231" s="9" t="s">
        <v>10</v>
      </c>
      <c r="E231" s="9" t="s">
        <v>404</v>
      </c>
      <c r="F231" s="11" t="s">
        <v>16</v>
      </c>
      <c r="G231" s="5">
        <v>11.4</v>
      </c>
      <c r="H231" s="5">
        <v>11.4</v>
      </c>
      <c r="I231" s="14">
        <f t="shared" si="31"/>
        <v>0</v>
      </c>
      <c r="J231" s="46" t="s">
        <v>1623</v>
      </c>
    </row>
    <row r="232" spans="1:10" ht="26.4" x14ac:dyDescent="0.25">
      <c r="A232" s="9" t="s">
        <v>426</v>
      </c>
      <c r="B232" s="9" t="s">
        <v>1623</v>
      </c>
      <c r="C232" s="10" t="s">
        <v>406</v>
      </c>
      <c r="D232" s="9" t="s">
        <v>10</v>
      </c>
      <c r="E232" s="9" t="s">
        <v>407</v>
      </c>
      <c r="F232" s="11" t="s">
        <v>16</v>
      </c>
      <c r="G232" s="5">
        <v>29.1</v>
      </c>
      <c r="H232" s="5">
        <v>29.1</v>
      </c>
      <c r="I232" s="14">
        <f t="shared" si="31"/>
        <v>0</v>
      </c>
      <c r="J232" s="46" t="s">
        <v>1623</v>
      </c>
    </row>
    <row r="233" spans="1:10" x14ac:dyDescent="0.25">
      <c r="A233" s="12" t="s">
        <v>427</v>
      </c>
      <c r="B233" s="12" t="s">
        <v>1653</v>
      </c>
      <c r="C233" s="12"/>
      <c r="D233" s="12"/>
      <c r="E233" s="12" t="s">
        <v>409</v>
      </c>
      <c r="F233" s="12"/>
      <c r="G233" s="6"/>
      <c r="H233" s="6"/>
      <c r="I233" s="13"/>
      <c r="J233" s="35"/>
    </row>
    <row r="234" spans="1:10" ht="26.4" x14ac:dyDescent="0.25">
      <c r="A234" s="9" t="s">
        <v>428</v>
      </c>
      <c r="B234" s="9" t="s">
        <v>1654</v>
      </c>
      <c r="C234" s="10" t="s">
        <v>411</v>
      </c>
      <c r="D234" s="9" t="s">
        <v>10</v>
      </c>
      <c r="E234" s="9" t="s">
        <v>412</v>
      </c>
      <c r="F234" s="11" t="s">
        <v>12</v>
      </c>
      <c r="G234" s="5">
        <v>10.7</v>
      </c>
      <c r="H234" s="5">
        <v>0</v>
      </c>
      <c r="I234" s="14">
        <f t="shared" ref="I234" si="32">G234-H234</f>
        <v>10.7</v>
      </c>
      <c r="J234" s="46" t="s">
        <v>1623</v>
      </c>
    </row>
    <row r="235" spans="1:10" x14ac:dyDescent="0.25">
      <c r="A235" s="12" t="s">
        <v>429</v>
      </c>
      <c r="B235" s="12" t="s">
        <v>1655</v>
      </c>
      <c r="C235" s="12"/>
      <c r="D235" s="12"/>
      <c r="E235" s="12" t="s">
        <v>430</v>
      </c>
      <c r="F235" s="12"/>
      <c r="G235" s="6"/>
      <c r="H235" s="6"/>
      <c r="I235" s="13"/>
      <c r="J235" s="35"/>
    </row>
    <row r="236" spans="1:10" x14ac:dyDescent="0.25">
      <c r="A236" s="12" t="s">
        <v>431</v>
      </c>
      <c r="B236" s="12" t="s">
        <v>1656</v>
      </c>
      <c r="C236" s="12"/>
      <c r="D236" s="12"/>
      <c r="E236" s="12" t="s">
        <v>376</v>
      </c>
      <c r="F236" s="12"/>
      <c r="G236" s="6"/>
      <c r="H236" s="6"/>
      <c r="I236" s="13"/>
      <c r="J236" s="35"/>
    </row>
    <row r="237" spans="1:10" ht="52.8" x14ac:dyDescent="0.25">
      <c r="A237" s="9" t="s">
        <v>432</v>
      </c>
      <c r="B237" s="9" t="s">
        <v>1657</v>
      </c>
      <c r="C237" s="10" t="s">
        <v>378</v>
      </c>
      <c r="D237" s="9" t="s">
        <v>10</v>
      </c>
      <c r="E237" s="9" t="s">
        <v>379</v>
      </c>
      <c r="F237" s="11" t="s">
        <v>12</v>
      </c>
      <c r="G237" s="5">
        <v>159.02000000000001</v>
      </c>
      <c r="H237" s="5">
        <v>159.02000000000001</v>
      </c>
      <c r="I237" s="14">
        <f>2.1*1.8</f>
        <v>3.7800000000000002</v>
      </c>
      <c r="J237" s="46" t="s">
        <v>1572</v>
      </c>
    </row>
    <row r="238" spans="1:10" ht="39.6" x14ac:dyDescent="0.25">
      <c r="A238" s="9" t="s">
        <v>433</v>
      </c>
      <c r="B238" s="9" t="s">
        <v>1623</v>
      </c>
      <c r="C238" s="10" t="s">
        <v>381</v>
      </c>
      <c r="D238" s="9" t="s">
        <v>10</v>
      </c>
      <c r="E238" s="9" t="s">
        <v>382</v>
      </c>
      <c r="F238" s="11" t="s">
        <v>12</v>
      </c>
      <c r="G238" s="5">
        <v>126.2</v>
      </c>
      <c r="H238" s="5">
        <v>126.2</v>
      </c>
      <c r="I238" s="14">
        <f t="shared" ref="I238" si="33">G238-H238</f>
        <v>0</v>
      </c>
      <c r="J238" s="46" t="s">
        <v>1623</v>
      </c>
    </row>
    <row r="239" spans="1:10" x14ac:dyDescent="0.25">
      <c r="A239" s="12" t="s">
        <v>434</v>
      </c>
      <c r="B239" s="12" t="s">
        <v>1623</v>
      </c>
      <c r="C239" s="12"/>
      <c r="D239" s="12"/>
      <c r="E239" s="12" t="s">
        <v>384</v>
      </c>
      <c r="F239" s="12"/>
      <c r="G239" s="6"/>
      <c r="H239" s="6"/>
      <c r="I239" s="13"/>
      <c r="J239" s="35"/>
    </row>
    <row r="240" spans="1:10" ht="39.6" x14ac:dyDescent="0.25">
      <c r="A240" s="9" t="s">
        <v>435</v>
      </c>
      <c r="B240" s="9" t="s">
        <v>1623</v>
      </c>
      <c r="C240" s="10" t="s">
        <v>386</v>
      </c>
      <c r="D240" s="9" t="s">
        <v>10</v>
      </c>
      <c r="E240" s="9" t="s">
        <v>387</v>
      </c>
      <c r="F240" s="11" t="s">
        <v>12</v>
      </c>
      <c r="G240" s="5">
        <v>8.7100000000000009</v>
      </c>
      <c r="H240" s="5">
        <v>8.7100000000000009</v>
      </c>
      <c r="I240" s="14">
        <f t="shared" ref="I240:I241" si="34">G240-H240</f>
        <v>0</v>
      </c>
      <c r="J240" s="46" t="s">
        <v>1623</v>
      </c>
    </row>
    <row r="241" spans="1:10" ht="39.6" x14ac:dyDescent="0.25">
      <c r="A241" s="9" t="s">
        <v>436</v>
      </c>
      <c r="B241" s="9" t="s">
        <v>1623</v>
      </c>
      <c r="C241" s="10" t="s">
        <v>392</v>
      </c>
      <c r="D241" s="9" t="s">
        <v>10</v>
      </c>
      <c r="E241" s="9" t="s">
        <v>393</v>
      </c>
      <c r="F241" s="11" t="s">
        <v>12</v>
      </c>
      <c r="G241" s="5">
        <v>22.23</v>
      </c>
      <c r="H241" s="5">
        <v>22.23</v>
      </c>
      <c r="I241" s="14">
        <f t="shared" si="34"/>
        <v>0</v>
      </c>
      <c r="J241" s="46" t="s">
        <v>1623</v>
      </c>
    </row>
    <row r="242" spans="1:10" x14ac:dyDescent="0.25">
      <c r="A242" s="12" t="s">
        <v>437</v>
      </c>
      <c r="B242" s="12" t="s">
        <v>1623</v>
      </c>
      <c r="C242" s="12"/>
      <c r="D242" s="12"/>
      <c r="E242" s="12" t="s">
        <v>395</v>
      </c>
      <c r="F242" s="12"/>
      <c r="G242" s="6"/>
      <c r="H242" s="6"/>
      <c r="I242" s="13"/>
      <c r="J242" s="35"/>
    </row>
    <row r="243" spans="1:10" ht="26.4" x14ac:dyDescent="0.25">
      <c r="A243" s="9" t="s">
        <v>438</v>
      </c>
      <c r="B243" s="9" t="s">
        <v>1623</v>
      </c>
      <c r="C243" s="10" t="s">
        <v>397</v>
      </c>
      <c r="D243" s="9" t="s">
        <v>10</v>
      </c>
      <c r="E243" s="9" t="s">
        <v>398</v>
      </c>
      <c r="F243" s="11" t="s">
        <v>16</v>
      </c>
      <c r="G243" s="5">
        <v>17.3</v>
      </c>
      <c r="H243" s="5">
        <v>17.3</v>
      </c>
      <c r="I243" s="14">
        <f t="shared" ref="I243:I246" si="35">G243-H243</f>
        <v>0</v>
      </c>
      <c r="J243" s="46" t="s">
        <v>1623</v>
      </c>
    </row>
    <row r="244" spans="1:10" ht="26.4" x14ac:dyDescent="0.25">
      <c r="A244" s="9" t="s">
        <v>439</v>
      </c>
      <c r="B244" s="9" t="s">
        <v>1623</v>
      </c>
      <c r="C244" s="10" t="s">
        <v>400</v>
      </c>
      <c r="D244" s="9" t="s">
        <v>10</v>
      </c>
      <c r="E244" s="9" t="s">
        <v>401</v>
      </c>
      <c r="F244" s="11" t="s">
        <v>16</v>
      </c>
      <c r="G244" s="5">
        <v>22.8</v>
      </c>
      <c r="H244" s="5">
        <v>22.8</v>
      </c>
      <c r="I244" s="14">
        <f t="shared" si="35"/>
        <v>0</v>
      </c>
      <c r="J244" s="46" t="s">
        <v>1623</v>
      </c>
    </row>
    <row r="245" spans="1:10" ht="26.4" x14ac:dyDescent="0.25">
      <c r="A245" s="9" t="s">
        <v>440</v>
      </c>
      <c r="B245" s="9" t="s">
        <v>1623</v>
      </c>
      <c r="C245" s="10" t="s">
        <v>403</v>
      </c>
      <c r="D245" s="9" t="s">
        <v>10</v>
      </c>
      <c r="E245" s="9" t="s">
        <v>404</v>
      </c>
      <c r="F245" s="11" t="s">
        <v>16</v>
      </c>
      <c r="G245" s="5">
        <v>11</v>
      </c>
      <c r="H245" s="5">
        <v>11</v>
      </c>
      <c r="I245" s="14">
        <f t="shared" si="35"/>
        <v>0</v>
      </c>
      <c r="J245" s="46" t="s">
        <v>1623</v>
      </c>
    </row>
    <row r="246" spans="1:10" ht="26.4" x14ac:dyDescent="0.25">
      <c r="A246" s="9" t="s">
        <v>441</v>
      </c>
      <c r="B246" s="9" t="s">
        <v>1623</v>
      </c>
      <c r="C246" s="10" t="s">
        <v>406</v>
      </c>
      <c r="D246" s="9" t="s">
        <v>10</v>
      </c>
      <c r="E246" s="9" t="s">
        <v>407</v>
      </c>
      <c r="F246" s="11" t="s">
        <v>16</v>
      </c>
      <c r="G246" s="5">
        <v>11</v>
      </c>
      <c r="H246" s="5">
        <v>11</v>
      </c>
      <c r="I246" s="14">
        <f t="shared" si="35"/>
        <v>0</v>
      </c>
      <c r="J246" s="46" t="s">
        <v>1623</v>
      </c>
    </row>
    <row r="247" spans="1:10" x14ac:dyDescent="0.25">
      <c r="A247" s="12" t="s">
        <v>442</v>
      </c>
      <c r="B247" s="12" t="s">
        <v>1623</v>
      </c>
      <c r="C247" s="12"/>
      <c r="D247" s="12"/>
      <c r="E247" s="12" t="s">
        <v>443</v>
      </c>
      <c r="F247" s="12"/>
      <c r="G247" s="6"/>
      <c r="H247" s="6"/>
      <c r="I247" s="13"/>
      <c r="J247" s="35"/>
    </row>
    <row r="248" spans="1:10" x14ac:dyDescent="0.25">
      <c r="A248" s="12" t="s">
        <v>444</v>
      </c>
      <c r="B248" s="12" t="s">
        <v>1623</v>
      </c>
      <c r="C248" s="12"/>
      <c r="D248" s="12"/>
      <c r="E248" s="12" t="s">
        <v>376</v>
      </c>
      <c r="F248" s="12"/>
      <c r="G248" s="6"/>
      <c r="H248" s="6"/>
      <c r="I248" s="13"/>
      <c r="J248" s="35"/>
    </row>
    <row r="249" spans="1:10" ht="52.8" x14ac:dyDescent="0.25">
      <c r="A249" s="9" t="s">
        <v>445</v>
      </c>
      <c r="B249" s="9" t="s">
        <v>1623</v>
      </c>
      <c r="C249" s="10" t="s">
        <v>378</v>
      </c>
      <c r="D249" s="9" t="s">
        <v>10</v>
      </c>
      <c r="E249" s="9" t="s">
        <v>379</v>
      </c>
      <c r="F249" s="11" t="s">
        <v>12</v>
      </c>
      <c r="G249" s="5">
        <v>213.73</v>
      </c>
      <c r="H249" s="5">
        <v>213.73</v>
      </c>
      <c r="I249" s="14">
        <f t="shared" ref="I249:I251" si="36">G249-H249</f>
        <v>0</v>
      </c>
      <c r="J249" s="46" t="s">
        <v>1623</v>
      </c>
    </row>
    <row r="250" spans="1:10" x14ac:dyDescent="0.25">
      <c r="A250" s="12" t="s">
        <v>446</v>
      </c>
      <c r="B250" s="12" t="s">
        <v>1623</v>
      </c>
      <c r="C250" s="12"/>
      <c r="D250" s="12"/>
      <c r="E250" s="12" t="s">
        <v>395</v>
      </c>
      <c r="F250" s="12"/>
      <c r="G250" s="6"/>
      <c r="H250" s="6"/>
      <c r="I250" s="13"/>
      <c r="J250" s="35"/>
    </row>
    <row r="251" spans="1:10" ht="26.4" x14ac:dyDescent="0.25">
      <c r="A251" s="9" t="s">
        <v>447</v>
      </c>
      <c r="B251" s="9" t="s">
        <v>1623</v>
      </c>
      <c r="C251" s="10" t="s">
        <v>403</v>
      </c>
      <c r="D251" s="9" t="s">
        <v>10</v>
      </c>
      <c r="E251" s="9" t="s">
        <v>404</v>
      </c>
      <c r="F251" s="11" t="s">
        <v>16</v>
      </c>
      <c r="G251" s="5">
        <v>2.0299999999999998</v>
      </c>
      <c r="H251" s="5">
        <v>2.0299999999999998</v>
      </c>
      <c r="I251" s="14">
        <f t="shared" si="36"/>
        <v>0</v>
      </c>
      <c r="J251" s="46" t="s">
        <v>1623</v>
      </c>
    </row>
    <row r="252" spans="1:10" x14ac:dyDescent="0.25">
      <c r="A252" s="12" t="s">
        <v>448</v>
      </c>
      <c r="B252" s="12">
        <v>5</v>
      </c>
      <c r="C252" s="12"/>
      <c r="D252" s="12"/>
      <c r="E252" s="12" t="s">
        <v>449</v>
      </c>
      <c r="F252" s="12"/>
      <c r="G252" s="6"/>
      <c r="H252" s="6"/>
      <c r="I252" s="13"/>
      <c r="J252" s="35"/>
    </row>
    <row r="253" spans="1:10" x14ac:dyDescent="0.25">
      <c r="A253" s="12" t="s">
        <v>450</v>
      </c>
      <c r="B253" s="12" t="s">
        <v>1658</v>
      </c>
      <c r="C253" s="12"/>
      <c r="D253" s="12"/>
      <c r="E253" s="12" t="s">
        <v>306</v>
      </c>
      <c r="F253" s="12"/>
      <c r="G253" s="6"/>
      <c r="H253" s="6"/>
      <c r="I253" s="13"/>
      <c r="J253" s="35"/>
    </row>
    <row r="254" spans="1:10" x14ac:dyDescent="0.25">
      <c r="A254" s="12" t="s">
        <v>451</v>
      </c>
      <c r="B254" s="12" t="s">
        <v>1659</v>
      </c>
      <c r="C254" s="12"/>
      <c r="D254" s="12"/>
      <c r="E254" s="12" t="s">
        <v>452</v>
      </c>
      <c r="F254" s="12"/>
      <c r="G254" s="6"/>
      <c r="H254" s="6"/>
      <c r="I254" s="13"/>
      <c r="J254" s="35"/>
    </row>
    <row r="255" spans="1:10" ht="39.6" x14ac:dyDescent="0.25">
      <c r="A255" s="9" t="s">
        <v>453</v>
      </c>
      <c r="B255" s="9" t="s">
        <v>1660</v>
      </c>
      <c r="C255" s="10" t="s">
        <v>454</v>
      </c>
      <c r="D255" s="9" t="s">
        <v>10</v>
      </c>
      <c r="E255" s="9" t="s">
        <v>455</v>
      </c>
      <c r="F255" s="11" t="s">
        <v>12</v>
      </c>
      <c r="G255" s="5">
        <v>0.66</v>
      </c>
      <c r="H255" s="5">
        <v>0</v>
      </c>
      <c r="I255" s="14">
        <f t="shared" ref="I255:I263" si="37">G255-H255</f>
        <v>0.66</v>
      </c>
      <c r="J255" s="46" t="s">
        <v>1623</v>
      </c>
    </row>
    <row r="256" spans="1:10" ht="39.6" x14ac:dyDescent="0.25">
      <c r="A256" s="9" t="s">
        <v>456</v>
      </c>
      <c r="B256" s="9" t="s">
        <v>1661</v>
      </c>
      <c r="C256" s="10" t="s">
        <v>457</v>
      </c>
      <c r="D256" s="9" t="s">
        <v>10</v>
      </c>
      <c r="E256" s="9" t="s">
        <v>458</v>
      </c>
      <c r="F256" s="11" t="s">
        <v>56</v>
      </c>
      <c r="G256" s="5">
        <v>1</v>
      </c>
      <c r="H256" s="5">
        <v>0</v>
      </c>
      <c r="I256" s="14">
        <f t="shared" si="37"/>
        <v>1</v>
      </c>
      <c r="J256" s="46" t="s">
        <v>1623</v>
      </c>
    </row>
    <row r="257" spans="1:10" ht="26.4" x14ac:dyDescent="0.25">
      <c r="A257" s="9" t="s">
        <v>459</v>
      </c>
      <c r="B257" s="9" t="s">
        <v>1662</v>
      </c>
      <c r="C257" s="10">
        <v>90838</v>
      </c>
      <c r="D257" s="9" t="s">
        <v>10</v>
      </c>
      <c r="E257" s="9" t="s">
        <v>461</v>
      </c>
      <c r="F257" s="11" t="s">
        <v>56</v>
      </c>
      <c r="G257" s="5">
        <v>1</v>
      </c>
      <c r="H257" s="5">
        <v>0</v>
      </c>
      <c r="I257" s="14">
        <f t="shared" si="37"/>
        <v>1</v>
      </c>
      <c r="J257" s="46" t="s">
        <v>1623</v>
      </c>
    </row>
    <row r="258" spans="1:10" ht="26.4" x14ac:dyDescent="0.25">
      <c r="A258" s="9" t="s">
        <v>462</v>
      </c>
      <c r="B258" s="9" t="s">
        <v>1663</v>
      </c>
      <c r="C258" s="10" t="s">
        <v>463</v>
      </c>
      <c r="D258" s="9" t="s">
        <v>10</v>
      </c>
      <c r="E258" s="9" t="s">
        <v>464</v>
      </c>
      <c r="F258" s="11" t="s">
        <v>16</v>
      </c>
      <c r="G258" s="5">
        <v>7.2</v>
      </c>
      <c r="H258" s="5">
        <v>0</v>
      </c>
      <c r="I258" s="14">
        <f t="shared" si="37"/>
        <v>7.2</v>
      </c>
      <c r="J258" s="46" t="s">
        <v>1623</v>
      </c>
    </row>
    <row r="259" spans="1:10" ht="52.8" x14ac:dyDescent="0.25">
      <c r="A259" s="9" t="s">
        <v>465</v>
      </c>
      <c r="B259" s="9" t="s">
        <v>1664</v>
      </c>
      <c r="C259" s="10" t="s">
        <v>466</v>
      </c>
      <c r="D259" s="9" t="s">
        <v>10</v>
      </c>
      <c r="E259" s="9" t="s">
        <v>467</v>
      </c>
      <c r="F259" s="11" t="s">
        <v>56</v>
      </c>
      <c r="G259" s="5">
        <v>1</v>
      </c>
      <c r="H259" s="5">
        <v>0</v>
      </c>
      <c r="I259" s="14">
        <v>4</v>
      </c>
      <c r="J259" s="46" t="s">
        <v>1574</v>
      </c>
    </row>
    <row r="260" spans="1:10" ht="52.8" x14ac:dyDescent="0.25">
      <c r="A260" s="9" t="s">
        <v>468</v>
      </c>
      <c r="B260" s="9" t="s">
        <v>1665</v>
      </c>
      <c r="C260" s="10" t="s">
        <v>469</v>
      </c>
      <c r="D260" s="9" t="s">
        <v>10</v>
      </c>
      <c r="E260" s="9" t="s">
        <v>470</v>
      </c>
      <c r="F260" s="11" t="s">
        <v>56</v>
      </c>
      <c r="G260" s="5">
        <v>1</v>
      </c>
      <c r="H260" s="5">
        <v>0</v>
      </c>
      <c r="I260" s="14">
        <v>5</v>
      </c>
      <c r="J260" s="46" t="s">
        <v>1575</v>
      </c>
    </row>
    <row r="261" spans="1:10" ht="39.6" x14ac:dyDescent="0.25">
      <c r="A261" s="9" t="s">
        <v>471</v>
      </c>
      <c r="B261" s="9" t="s">
        <v>1666</v>
      </c>
      <c r="C261" s="10" t="s">
        <v>472</v>
      </c>
      <c r="D261" s="9" t="s">
        <v>10</v>
      </c>
      <c r="E261" s="9" t="s">
        <v>473</v>
      </c>
      <c r="F261" s="11" t="s">
        <v>12</v>
      </c>
      <c r="G261" s="5">
        <v>5.92</v>
      </c>
      <c r="H261" s="5">
        <v>0</v>
      </c>
      <c r="I261" s="14">
        <f t="shared" si="37"/>
        <v>5.92</v>
      </c>
      <c r="J261" s="46" t="s">
        <v>1623</v>
      </c>
    </row>
    <row r="262" spans="1:10" ht="39.6" x14ac:dyDescent="0.25">
      <c r="A262" s="9" t="s">
        <v>474</v>
      </c>
      <c r="B262" s="9" t="s">
        <v>1667</v>
      </c>
      <c r="C262" s="10" t="s">
        <v>475</v>
      </c>
      <c r="D262" s="9" t="s">
        <v>10</v>
      </c>
      <c r="E262" s="9" t="s">
        <v>476</v>
      </c>
      <c r="F262" s="11" t="s">
        <v>56</v>
      </c>
      <c r="G262" s="5">
        <v>3</v>
      </c>
      <c r="H262" s="5">
        <v>0</v>
      </c>
      <c r="I262" s="14">
        <v>3</v>
      </c>
      <c r="J262" s="46" t="s">
        <v>1623</v>
      </c>
    </row>
    <row r="263" spans="1:10" ht="39.6" x14ac:dyDescent="0.25">
      <c r="A263" s="9" t="s">
        <v>477</v>
      </c>
      <c r="B263" s="9" t="s">
        <v>1668</v>
      </c>
      <c r="C263" s="10" t="s">
        <v>478</v>
      </c>
      <c r="D263" s="9" t="s">
        <v>259</v>
      </c>
      <c r="E263" s="9" t="s">
        <v>479</v>
      </c>
      <c r="F263" s="11" t="s">
        <v>12</v>
      </c>
      <c r="G263" s="5">
        <v>5.76</v>
      </c>
      <c r="H263" s="5">
        <v>0</v>
      </c>
      <c r="I263" s="14">
        <f t="shared" si="37"/>
        <v>5.76</v>
      </c>
      <c r="J263" s="46" t="s">
        <v>1623</v>
      </c>
    </row>
    <row r="264" spans="1:10" x14ac:dyDescent="0.25">
      <c r="A264" s="38" t="s">
        <v>480</v>
      </c>
      <c r="B264" s="38" t="s">
        <v>1669</v>
      </c>
      <c r="C264" s="21" t="s">
        <v>481</v>
      </c>
      <c r="D264" s="38" t="s">
        <v>259</v>
      </c>
      <c r="E264" s="38" t="s">
        <v>482</v>
      </c>
      <c r="F264" s="29" t="s">
        <v>56</v>
      </c>
      <c r="G264" s="8">
        <v>1</v>
      </c>
      <c r="H264" s="8">
        <v>0</v>
      </c>
      <c r="I264" s="43">
        <f>G264-H264</f>
        <v>1</v>
      </c>
      <c r="J264" s="39" t="s">
        <v>1623</v>
      </c>
    </row>
    <row r="265" spans="1:10" ht="26.4" x14ac:dyDescent="0.25">
      <c r="A265" s="38" t="s">
        <v>483</v>
      </c>
      <c r="B265" s="38" t="s">
        <v>1670</v>
      </c>
      <c r="C265" s="21" t="s">
        <v>484</v>
      </c>
      <c r="D265" s="38" t="s">
        <v>259</v>
      </c>
      <c r="E265" s="38" t="s">
        <v>485</v>
      </c>
      <c r="F265" s="29" t="s">
        <v>12</v>
      </c>
      <c r="G265" s="8">
        <v>1.89</v>
      </c>
      <c r="H265" s="8">
        <v>0</v>
      </c>
      <c r="I265" s="43">
        <f>G265-H265</f>
        <v>1.89</v>
      </c>
      <c r="J265" s="39" t="s">
        <v>1623</v>
      </c>
    </row>
    <row r="266" spans="1:10" ht="52.8" x14ac:dyDescent="0.25">
      <c r="A266" s="38" t="s">
        <v>1623</v>
      </c>
      <c r="B266" s="38" t="s">
        <v>1671</v>
      </c>
      <c r="C266" s="21">
        <v>90795</v>
      </c>
      <c r="D266" s="38" t="s">
        <v>10</v>
      </c>
      <c r="E266" s="38" t="s">
        <v>503</v>
      </c>
      <c r="F266" s="29" t="s">
        <v>12</v>
      </c>
      <c r="G266" s="8">
        <v>0</v>
      </c>
      <c r="H266" s="8">
        <v>0</v>
      </c>
      <c r="I266" s="43">
        <v>1</v>
      </c>
      <c r="J266" s="39" t="s">
        <v>1576</v>
      </c>
    </row>
    <row r="267" spans="1:10" x14ac:dyDescent="0.25">
      <c r="A267" s="12" t="s">
        <v>486</v>
      </c>
      <c r="B267" s="12" t="s">
        <v>1673</v>
      </c>
      <c r="C267" s="12"/>
      <c r="D267" s="12"/>
      <c r="E267" s="12" t="s">
        <v>487</v>
      </c>
      <c r="F267" s="12"/>
      <c r="G267" s="6"/>
      <c r="H267" s="6"/>
      <c r="I267" s="13"/>
      <c r="J267" s="35"/>
    </row>
    <row r="268" spans="1:10" ht="39.6" x14ac:dyDescent="0.25">
      <c r="A268" s="9" t="s">
        <v>488</v>
      </c>
      <c r="B268" s="9" t="s">
        <v>1674</v>
      </c>
      <c r="C268" s="10" t="s">
        <v>489</v>
      </c>
      <c r="D268" s="9" t="s">
        <v>10</v>
      </c>
      <c r="E268" s="9" t="s">
        <v>490</v>
      </c>
      <c r="F268" s="11" t="s">
        <v>12</v>
      </c>
      <c r="G268" s="5">
        <v>3.04</v>
      </c>
      <c r="H268" s="5">
        <v>1.5</v>
      </c>
      <c r="I268" s="14">
        <f t="shared" ref="I268:I271" si="38">G268-H268</f>
        <v>1.54</v>
      </c>
      <c r="J268" s="46" t="s">
        <v>1623</v>
      </c>
    </row>
    <row r="269" spans="1:10" ht="26.4" x14ac:dyDescent="0.25">
      <c r="A269" s="9" t="s">
        <v>491</v>
      </c>
      <c r="B269" s="9" t="s">
        <v>1675</v>
      </c>
      <c r="C269" s="10" t="s">
        <v>492</v>
      </c>
      <c r="D269" s="9" t="s">
        <v>259</v>
      </c>
      <c r="E269" s="9" t="s">
        <v>493</v>
      </c>
      <c r="F269" s="11" t="s">
        <v>56</v>
      </c>
      <c r="G269" s="5">
        <v>1</v>
      </c>
      <c r="H269" s="5">
        <v>0</v>
      </c>
      <c r="I269" s="14">
        <f t="shared" si="38"/>
        <v>1</v>
      </c>
      <c r="J269" s="46" t="s">
        <v>1623</v>
      </c>
    </row>
    <row r="270" spans="1:10" ht="39.6" x14ac:dyDescent="0.25">
      <c r="A270" s="9" t="s">
        <v>494</v>
      </c>
      <c r="B270" s="9" t="s">
        <v>1676</v>
      </c>
      <c r="C270" s="10" t="s">
        <v>454</v>
      </c>
      <c r="D270" s="9" t="s">
        <v>10</v>
      </c>
      <c r="E270" s="9" t="s">
        <v>455</v>
      </c>
      <c r="F270" s="11" t="s">
        <v>12</v>
      </c>
      <c r="G270" s="5">
        <v>1.38</v>
      </c>
      <c r="H270" s="5">
        <v>0</v>
      </c>
      <c r="I270" s="14">
        <f t="shared" si="38"/>
        <v>1.38</v>
      </c>
      <c r="J270" s="46" t="s">
        <v>1623</v>
      </c>
    </row>
    <row r="271" spans="1:10" ht="26.4" x14ac:dyDescent="0.25">
      <c r="A271" s="9" t="s">
        <v>495</v>
      </c>
      <c r="B271" s="9" t="s">
        <v>1677</v>
      </c>
      <c r="C271" s="10" t="s">
        <v>463</v>
      </c>
      <c r="D271" s="9" t="s">
        <v>10</v>
      </c>
      <c r="E271" s="9" t="s">
        <v>464</v>
      </c>
      <c r="F271" s="11" t="s">
        <v>16</v>
      </c>
      <c r="G271" s="5">
        <v>12.4</v>
      </c>
      <c r="H271" s="5">
        <v>0</v>
      </c>
      <c r="I271" s="14">
        <f t="shared" si="38"/>
        <v>12.4</v>
      </c>
      <c r="J271" s="46" t="s">
        <v>1623</v>
      </c>
    </row>
    <row r="272" spans="1:10" x14ac:dyDescent="0.25">
      <c r="A272" s="12" t="s">
        <v>496</v>
      </c>
      <c r="B272" s="12" t="s">
        <v>1678</v>
      </c>
      <c r="C272" s="12"/>
      <c r="D272" s="12"/>
      <c r="E272" s="12" t="s">
        <v>414</v>
      </c>
      <c r="F272" s="12"/>
      <c r="G272" s="6"/>
      <c r="H272" s="6"/>
      <c r="I272" s="13"/>
      <c r="J272" s="35"/>
    </row>
    <row r="273" spans="1:10" x14ac:dyDescent="0.25">
      <c r="A273" s="12" t="s">
        <v>497</v>
      </c>
      <c r="B273" s="12" t="s">
        <v>1679</v>
      </c>
      <c r="C273" s="12"/>
      <c r="D273" s="12"/>
      <c r="E273" s="12" t="s">
        <v>452</v>
      </c>
      <c r="F273" s="12"/>
      <c r="G273" s="6"/>
      <c r="H273" s="6"/>
      <c r="I273" s="13"/>
      <c r="J273" s="35"/>
    </row>
    <row r="274" spans="1:10" ht="26.4" x14ac:dyDescent="0.25">
      <c r="A274" s="9" t="s">
        <v>498</v>
      </c>
      <c r="B274" s="9" t="s">
        <v>1680</v>
      </c>
      <c r="C274" s="10" t="s">
        <v>460</v>
      </c>
      <c r="D274" s="9" t="s">
        <v>10</v>
      </c>
      <c r="E274" s="9" t="s">
        <v>461</v>
      </c>
      <c r="F274" s="11" t="s">
        <v>56</v>
      </c>
      <c r="G274" s="5">
        <v>1</v>
      </c>
      <c r="H274" s="5">
        <v>0</v>
      </c>
      <c r="I274" s="14">
        <f t="shared" ref="I274:I277" si="39">G274-H274</f>
        <v>1</v>
      </c>
      <c r="J274" s="46" t="s">
        <v>1623</v>
      </c>
    </row>
    <row r="275" spans="1:10" ht="52.8" x14ac:dyDescent="0.25">
      <c r="A275" s="9" t="s">
        <v>499</v>
      </c>
      <c r="B275" s="9" t="s">
        <v>1681</v>
      </c>
      <c r="C275" s="10" t="s">
        <v>466</v>
      </c>
      <c r="D275" s="9" t="s">
        <v>10</v>
      </c>
      <c r="E275" s="9" t="s">
        <v>467</v>
      </c>
      <c r="F275" s="11" t="s">
        <v>56</v>
      </c>
      <c r="G275" s="5">
        <v>1</v>
      </c>
      <c r="H275" s="5">
        <v>0</v>
      </c>
      <c r="I275" s="14">
        <f t="shared" si="39"/>
        <v>1</v>
      </c>
      <c r="J275" s="46" t="s">
        <v>1623</v>
      </c>
    </row>
    <row r="276" spans="1:10" ht="52.8" x14ac:dyDescent="0.25">
      <c r="A276" s="9" t="s">
        <v>500</v>
      </c>
      <c r="B276" s="9" t="s">
        <v>1682</v>
      </c>
      <c r="C276" s="10" t="s">
        <v>469</v>
      </c>
      <c r="D276" s="9" t="s">
        <v>10</v>
      </c>
      <c r="E276" s="9" t="s">
        <v>470</v>
      </c>
      <c r="F276" s="11" t="s">
        <v>56</v>
      </c>
      <c r="G276" s="5">
        <v>7</v>
      </c>
      <c r="H276" s="5">
        <v>0</v>
      </c>
      <c r="I276" s="14">
        <f t="shared" si="39"/>
        <v>7</v>
      </c>
      <c r="J276" s="46" t="s">
        <v>1623</v>
      </c>
    </row>
    <row r="277" spans="1:10" ht="52.8" x14ac:dyDescent="0.25">
      <c r="A277" s="9" t="s">
        <v>501</v>
      </c>
      <c r="B277" s="9" t="s">
        <v>1683</v>
      </c>
      <c r="C277" s="10" t="s">
        <v>502</v>
      </c>
      <c r="D277" s="9" t="s">
        <v>10</v>
      </c>
      <c r="E277" s="9" t="s">
        <v>503</v>
      </c>
      <c r="F277" s="11" t="s">
        <v>56</v>
      </c>
      <c r="G277" s="5">
        <v>2</v>
      </c>
      <c r="H277" s="5">
        <v>0</v>
      </c>
      <c r="I277" s="14">
        <f t="shared" si="39"/>
        <v>2</v>
      </c>
      <c r="J277" s="46" t="s">
        <v>1623</v>
      </c>
    </row>
    <row r="278" spans="1:10" ht="26.4" x14ac:dyDescent="0.25">
      <c r="A278" s="38" t="s">
        <v>504</v>
      </c>
      <c r="B278" s="38" t="s">
        <v>1684</v>
      </c>
      <c r="C278" s="21" t="s">
        <v>484</v>
      </c>
      <c r="D278" s="38" t="s">
        <v>259</v>
      </c>
      <c r="E278" s="38" t="s">
        <v>485</v>
      </c>
      <c r="F278" s="29" t="s">
        <v>12</v>
      </c>
      <c r="G278" s="8">
        <v>1.89</v>
      </c>
      <c r="H278" s="8">
        <v>0</v>
      </c>
      <c r="I278" s="43">
        <f>G278-H278</f>
        <v>1.89</v>
      </c>
      <c r="J278" s="39" t="s">
        <v>1623</v>
      </c>
    </row>
    <row r="279" spans="1:10" x14ac:dyDescent="0.25">
      <c r="A279" s="12" t="s">
        <v>505</v>
      </c>
      <c r="B279" s="12" t="s">
        <v>1685</v>
      </c>
      <c r="C279" s="12"/>
      <c r="D279" s="12"/>
      <c r="E279" s="12" t="s">
        <v>487</v>
      </c>
      <c r="F279" s="12"/>
      <c r="G279" s="6"/>
      <c r="H279" s="6"/>
      <c r="I279" s="13"/>
      <c r="J279" s="35"/>
    </row>
    <row r="280" spans="1:10" ht="39.6" x14ac:dyDescent="0.25">
      <c r="A280" s="9" t="s">
        <v>506</v>
      </c>
      <c r="B280" s="9" t="s">
        <v>1623</v>
      </c>
      <c r="C280" s="10" t="s">
        <v>489</v>
      </c>
      <c r="D280" s="9" t="s">
        <v>10</v>
      </c>
      <c r="E280" s="9" t="s">
        <v>490</v>
      </c>
      <c r="F280" s="11" t="s">
        <v>12</v>
      </c>
      <c r="G280" s="5">
        <v>16.16</v>
      </c>
      <c r="H280" s="5">
        <v>16.16</v>
      </c>
      <c r="I280" s="14">
        <f t="shared" ref="I280" si="40">G280-H280</f>
        <v>0</v>
      </c>
      <c r="J280" s="46" t="s">
        <v>1623</v>
      </c>
    </row>
    <row r="281" spans="1:10" ht="26.4" x14ac:dyDescent="0.25">
      <c r="A281" s="9" t="s">
        <v>507</v>
      </c>
      <c r="B281" s="9" t="s">
        <v>1686</v>
      </c>
      <c r="C281" s="10" t="s">
        <v>492</v>
      </c>
      <c r="D281" s="9" t="s">
        <v>259</v>
      </c>
      <c r="E281" s="9" t="s">
        <v>493</v>
      </c>
      <c r="F281" s="11" t="s">
        <v>56</v>
      </c>
      <c r="G281" s="5">
        <v>1</v>
      </c>
      <c r="H281" s="5">
        <v>0</v>
      </c>
      <c r="I281" s="14">
        <f t="shared" ref="I281:I282" si="41">G281-H281</f>
        <v>1</v>
      </c>
      <c r="J281" s="46" t="s">
        <v>1623</v>
      </c>
    </row>
    <row r="282" spans="1:10" ht="26.4" x14ac:dyDescent="0.25">
      <c r="A282" s="9" t="s">
        <v>508</v>
      </c>
      <c r="B282" s="9" t="s">
        <v>1623</v>
      </c>
      <c r="C282" s="10" t="s">
        <v>463</v>
      </c>
      <c r="D282" s="9" t="s">
        <v>10</v>
      </c>
      <c r="E282" s="9" t="s">
        <v>464</v>
      </c>
      <c r="F282" s="11" t="s">
        <v>16</v>
      </c>
      <c r="G282" s="5">
        <v>64.400000000000006</v>
      </c>
      <c r="H282" s="5">
        <v>64.400000000000006</v>
      </c>
      <c r="I282" s="14">
        <f t="shared" si="41"/>
        <v>0</v>
      </c>
      <c r="J282" s="46" t="s">
        <v>1623</v>
      </c>
    </row>
    <row r="283" spans="1:10" x14ac:dyDescent="0.25">
      <c r="A283" s="12" t="s">
        <v>509</v>
      </c>
      <c r="B283" s="12" t="s">
        <v>1687</v>
      </c>
      <c r="C283" s="12"/>
      <c r="D283" s="12"/>
      <c r="E283" s="12" t="s">
        <v>430</v>
      </c>
      <c r="F283" s="12"/>
      <c r="G283" s="6"/>
      <c r="H283" s="6"/>
      <c r="I283" s="13"/>
      <c r="J283" s="35"/>
    </row>
    <row r="284" spans="1:10" x14ac:dyDescent="0.25">
      <c r="A284" s="12" t="s">
        <v>510</v>
      </c>
      <c r="B284" s="12" t="s">
        <v>1688</v>
      </c>
      <c r="C284" s="12"/>
      <c r="D284" s="12"/>
      <c r="E284" s="12" t="s">
        <v>452</v>
      </c>
      <c r="F284" s="12"/>
      <c r="G284" s="6"/>
      <c r="H284" s="6"/>
      <c r="I284" s="13"/>
      <c r="J284" s="35"/>
    </row>
    <row r="285" spans="1:10" ht="39.6" x14ac:dyDescent="0.25">
      <c r="A285" s="9" t="s">
        <v>511</v>
      </c>
      <c r="B285" s="9" t="s">
        <v>1689</v>
      </c>
      <c r="C285" s="10" t="s">
        <v>454</v>
      </c>
      <c r="D285" s="9" t="s">
        <v>10</v>
      </c>
      <c r="E285" s="9" t="s">
        <v>455</v>
      </c>
      <c r="F285" s="11" t="s">
        <v>12</v>
      </c>
      <c r="G285" s="5">
        <v>6.6</v>
      </c>
      <c r="H285" s="5">
        <v>0</v>
      </c>
      <c r="I285" s="14">
        <f t="shared" ref="I285:I291" si="42">G285-H285</f>
        <v>6.6</v>
      </c>
      <c r="J285" s="46" t="s">
        <v>1623</v>
      </c>
    </row>
    <row r="286" spans="1:10" ht="39.6" x14ac:dyDescent="0.25">
      <c r="A286" s="9" t="s">
        <v>512</v>
      </c>
      <c r="B286" s="9" t="s">
        <v>1690</v>
      </c>
      <c r="C286" s="10" t="s">
        <v>513</v>
      </c>
      <c r="D286" s="9" t="s">
        <v>10</v>
      </c>
      <c r="E286" s="9" t="s">
        <v>514</v>
      </c>
      <c r="F286" s="11" t="s">
        <v>56</v>
      </c>
      <c r="G286" s="5">
        <v>5</v>
      </c>
      <c r="H286" s="5">
        <v>0</v>
      </c>
      <c r="I286" s="14">
        <f t="shared" si="42"/>
        <v>5</v>
      </c>
      <c r="J286" s="46" t="s">
        <v>1623</v>
      </c>
    </row>
    <row r="287" spans="1:10" ht="52.8" x14ac:dyDescent="0.25">
      <c r="A287" s="9" t="s">
        <v>515</v>
      </c>
      <c r="B287" s="9" t="s">
        <v>1691</v>
      </c>
      <c r="C287" s="10" t="s">
        <v>466</v>
      </c>
      <c r="D287" s="9" t="s">
        <v>10</v>
      </c>
      <c r="E287" s="9" t="s">
        <v>467</v>
      </c>
      <c r="F287" s="11" t="s">
        <v>56</v>
      </c>
      <c r="G287" s="5">
        <v>1</v>
      </c>
      <c r="H287" s="5">
        <v>0</v>
      </c>
      <c r="I287" s="14">
        <f t="shared" si="42"/>
        <v>1</v>
      </c>
      <c r="J287" s="46" t="s">
        <v>1623</v>
      </c>
    </row>
    <row r="288" spans="1:10" ht="52.8" x14ac:dyDescent="0.25">
      <c r="A288" s="9" t="s">
        <v>516</v>
      </c>
      <c r="B288" s="9" t="s">
        <v>1692</v>
      </c>
      <c r="C288" s="10" t="s">
        <v>469</v>
      </c>
      <c r="D288" s="9" t="s">
        <v>10</v>
      </c>
      <c r="E288" s="9" t="s">
        <v>470</v>
      </c>
      <c r="F288" s="11" t="s">
        <v>56</v>
      </c>
      <c r="G288" s="5">
        <v>3</v>
      </c>
      <c r="H288" s="5">
        <v>0</v>
      </c>
      <c r="I288" s="14">
        <f t="shared" si="42"/>
        <v>3</v>
      </c>
      <c r="J288" s="46" t="s">
        <v>1623</v>
      </c>
    </row>
    <row r="289" spans="1:10" ht="26.4" x14ac:dyDescent="0.25">
      <c r="A289" s="9" t="s">
        <v>517</v>
      </c>
      <c r="B289" s="9" t="s">
        <v>1693</v>
      </c>
      <c r="C289" s="10" t="s">
        <v>460</v>
      </c>
      <c r="D289" s="9" t="s">
        <v>10</v>
      </c>
      <c r="E289" s="9" t="s">
        <v>461</v>
      </c>
      <c r="F289" s="11" t="s">
        <v>56</v>
      </c>
      <c r="G289" s="5">
        <v>1</v>
      </c>
      <c r="H289" s="5">
        <v>0</v>
      </c>
      <c r="I289" s="14">
        <f t="shared" si="42"/>
        <v>1</v>
      </c>
      <c r="J289" s="46" t="s">
        <v>1623</v>
      </c>
    </row>
    <row r="290" spans="1:10" ht="26.4" x14ac:dyDescent="0.25">
      <c r="A290" s="9" t="s">
        <v>518</v>
      </c>
      <c r="B290" s="9" t="s">
        <v>1694</v>
      </c>
      <c r="C290" s="10" t="s">
        <v>519</v>
      </c>
      <c r="D290" s="9" t="s">
        <v>259</v>
      </c>
      <c r="E290" s="9" t="s">
        <v>520</v>
      </c>
      <c r="F290" s="11" t="s">
        <v>12</v>
      </c>
      <c r="G290" s="5">
        <v>14.37</v>
      </c>
      <c r="H290" s="5">
        <v>0</v>
      </c>
      <c r="I290" s="14">
        <f t="shared" si="42"/>
        <v>14.37</v>
      </c>
      <c r="J290" s="46" t="s">
        <v>1623</v>
      </c>
    </row>
    <row r="291" spans="1:10" ht="26.4" x14ac:dyDescent="0.25">
      <c r="A291" s="9" t="s">
        <v>521</v>
      </c>
      <c r="B291" s="9" t="s">
        <v>1695</v>
      </c>
      <c r="C291" s="10" t="s">
        <v>522</v>
      </c>
      <c r="D291" s="9" t="s">
        <v>259</v>
      </c>
      <c r="E291" s="9" t="s">
        <v>523</v>
      </c>
      <c r="F291" s="11" t="s">
        <v>56</v>
      </c>
      <c r="G291" s="5">
        <v>1</v>
      </c>
      <c r="H291" s="5">
        <v>0</v>
      </c>
      <c r="I291" s="14">
        <f t="shared" si="42"/>
        <v>1</v>
      </c>
      <c r="J291" s="46" t="s">
        <v>1623</v>
      </c>
    </row>
    <row r="292" spans="1:10" x14ac:dyDescent="0.25">
      <c r="A292" s="12" t="s">
        <v>524</v>
      </c>
      <c r="B292" s="12" t="s">
        <v>1696</v>
      </c>
      <c r="C292" s="12"/>
      <c r="D292" s="12"/>
      <c r="E292" s="12" t="s">
        <v>487</v>
      </c>
      <c r="F292" s="12"/>
      <c r="G292" s="6"/>
      <c r="H292" s="6"/>
      <c r="I292" s="13"/>
      <c r="J292" s="35"/>
    </row>
    <row r="293" spans="1:10" ht="39.6" x14ac:dyDescent="0.25">
      <c r="A293" s="9" t="s">
        <v>525</v>
      </c>
      <c r="B293" s="9" t="s">
        <v>1623</v>
      </c>
      <c r="C293" s="10" t="s">
        <v>489</v>
      </c>
      <c r="D293" s="9" t="s">
        <v>10</v>
      </c>
      <c r="E293" s="9" t="s">
        <v>490</v>
      </c>
      <c r="F293" s="11" t="s">
        <v>12</v>
      </c>
      <c r="G293" s="5">
        <v>10.56</v>
      </c>
      <c r="H293" s="5">
        <v>10.56</v>
      </c>
      <c r="I293" s="14">
        <f t="shared" ref="I293" si="43">G293-H293</f>
        <v>0</v>
      </c>
      <c r="J293" s="46" t="s">
        <v>1623</v>
      </c>
    </row>
    <row r="294" spans="1:10" ht="26.4" x14ac:dyDescent="0.25">
      <c r="A294" s="9" t="s">
        <v>526</v>
      </c>
      <c r="B294" s="9" t="s">
        <v>1697</v>
      </c>
      <c r="C294" s="10" t="s">
        <v>492</v>
      </c>
      <c r="D294" s="9" t="s">
        <v>259</v>
      </c>
      <c r="E294" s="9" t="s">
        <v>493</v>
      </c>
      <c r="F294" s="11" t="s">
        <v>56</v>
      </c>
      <c r="G294" s="5">
        <v>1</v>
      </c>
      <c r="H294" s="5">
        <v>0</v>
      </c>
      <c r="I294" s="14">
        <f t="shared" ref="I294:I295" si="44">G294-H294</f>
        <v>1</v>
      </c>
      <c r="J294" s="46" t="s">
        <v>1623</v>
      </c>
    </row>
    <row r="295" spans="1:10" ht="26.4" x14ac:dyDescent="0.25">
      <c r="A295" s="9" t="s">
        <v>527</v>
      </c>
      <c r="B295" s="9" t="s">
        <v>1623</v>
      </c>
      <c r="C295" s="10" t="s">
        <v>463</v>
      </c>
      <c r="D295" s="9" t="s">
        <v>10</v>
      </c>
      <c r="E295" s="9" t="s">
        <v>464</v>
      </c>
      <c r="F295" s="11" t="s">
        <v>16</v>
      </c>
      <c r="G295" s="5">
        <v>44</v>
      </c>
      <c r="H295" s="5">
        <v>44</v>
      </c>
      <c r="I295" s="14">
        <f t="shared" si="44"/>
        <v>0</v>
      </c>
      <c r="J295" s="46" t="s">
        <v>1623</v>
      </c>
    </row>
    <row r="296" spans="1:10" x14ac:dyDescent="0.25">
      <c r="A296" s="12" t="s">
        <v>528</v>
      </c>
      <c r="B296" s="12" t="s">
        <v>1698</v>
      </c>
      <c r="C296" s="12"/>
      <c r="D296" s="12"/>
      <c r="E296" s="12" t="s">
        <v>358</v>
      </c>
      <c r="F296" s="12"/>
      <c r="G296" s="6"/>
      <c r="H296" s="6"/>
      <c r="I296" s="13"/>
      <c r="J296" s="35"/>
    </row>
    <row r="297" spans="1:10" x14ac:dyDescent="0.25">
      <c r="A297" s="12" t="s">
        <v>529</v>
      </c>
      <c r="B297" s="12" t="s">
        <v>1699</v>
      </c>
      <c r="C297" s="12"/>
      <c r="D297" s="12"/>
      <c r="E297" s="12" t="s">
        <v>452</v>
      </c>
      <c r="F297" s="12"/>
      <c r="G297" s="6"/>
      <c r="H297" s="6"/>
      <c r="I297" s="13"/>
      <c r="J297" s="35"/>
    </row>
    <row r="298" spans="1:10" ht="26.4" x14ac:dyDescent="0.25">
      <c r="A298" s="38" t="s">
        <v>530</v>
      </c>
      <c r="B298" s="38" t="s">
        <v>1700</v>
      </c>
      <c r="C298" s="21" t="s">
        <v>531</v>
      </c>
      <c r="D298" s="38" t="s">
        <v>259</v>
      </c>
      <c r="E298" s="38" t="s">
        <v>532</v>
      </c>
      <c r="F298" s="29" t="s">
        <v>12</v>
      </c>
      <c r="G298" s="8">
        <v>2.4300000000000002</v>
      </c>
      <c r="H298" s="8">
        <v>0</v>
      </c>
      <c r="I298" s="43">
        <f>G298-H298</f>
        <v>2.4300000000000002</v>
      </c>
      <c r="J298" s="39" t="s">
        <v>1623</v>
      </c>
    </row>
    <row r="299" spans="1:10" x14ac:dyDescent="0.25">
      <c r="A299" s="12" t="s">
        <v>533</v>
      </c>
      <c r="B299" s="12">
        <v>6</v>
      </c>
      <c r="C299" s="12"/>
      <c r="D299" s="12"/>
      <c r="E299" s="12" t="s">
        <v>534</v>
      </c>
      <c r="F299" s="12"/>
      <c r="G299" s="6"/>
      <c r="H299" s="6"/>
      <c r="I299" s="13"/>
      <c r="J299" s="35"/>
    </row>
    <row r="300" spans="1:10" x14ac:dyDescent="0.25">
      <c r="A300" s="38" t="s">
        <v>535</v>
      </c>
      <c r="B300" s="38" t="s">
        <v>1701</v>
      </c>
      <c r="C300" s="21" t="s">
        <v>536</v>
      </c>
      <c r="D300" s="38" t="s">
        <v>259</v>
      </c>
      <c r="E300" s="38" t="s">
        <v>537</v>
      </c>
      <c r="F300" s="29" t="s">
        <v>56</v>
      </c>
      <c r="G300" s="8">
        <v>1</v>
      </c>
      <c r="H300" s="8">
        <v>0.71</v>
      </c>
      <c r="I300" s="43">
        <f>G300-H300</f>
        <v>0.29000000000000004</v>
      </c>
      <c r="J300" s="39" t="s">
        <v>1623</v>
      </c>
    </row>
    <row r="301" spans="1:10" x14ac:dyDescent="0.25">
      <c r="A301" s="12" t="s">
        <v>538</v>
      </c>
      <c r="B301" s="12">
        <v>7</v>
      </c>
      <c r="C301" s="12"/>
      <c r="D301" s="12"/>
      <c r="E301" s="12" t="s">
        <v>539</v>
      </c>
      <c r="F301" s="12"/>
      <c r="G301" s="6"/>
      <c r="H301" s="6"/>
      <c r="I301" s="13"/>
      <c r="J301" s="35"/>
    </row>
    <row r="302" spans="1:10" x14ac:dyDescent="0.25">
      <c r="A302" s="12" t="s">
        <v>540</v>
      </c>
      <c r="B302" s="12" t="s">
        <v>1702</v>
      </c>
      <c r="C302" s="12"/>
      <c r="D302" s="12"/>
      <c r="E302" s="12" t="s">
        <v>541</v>
      </c>
      <c r="F302" s="12"/>
      <c r="G302" s="6"/>
      <c r="H302" s="6"/>
      <c r="I302" s="13"/>
      <c r="J302" s="35"/>
    </row>
    <row r="303" spans="1:10" ht="52.8" x14ac:dyDescent="0.25">
      <c r="A303" s="9" t="s">
        <v>542</v>
      </c>
      <c r="B303" s="9" t="s">
        <v>1623</v>
      </c>
      <c r="C303" s="10" t="s">
        <v>543</v>
      </c>
      <c r="D303" s="9" t="s">
        <v>10</v>
      </c>
      <c r="E303" s="9" t="s">
        <v>544</v>
      </c>
      <c r="F303" s="11" t="s">
        <v>12</v>
      </c>
      <c r="G303" s="5">
        <v>207.25</v>
      </c>
      <c r="H303" s="5">
        <v>207.25</v>
      </c>
      <c r="I303" s="14">
        <f t="shared" ref="I303:I305" si="45">G303-H303</f>
        <v>0</v>
      </c>
      <c r="J303" s="46" t="s">
        <v>1623</v>
      </c>
    </row>
    <row r="304" spans="1:10" ht="39.6" x14ac:dyDescent="0.25">
      <c r="A304" s="9" t="s">
        <v>545</v>
      </c>
      <c r="B304" s="9" t="s">
        <v>1623</v>
      </c>
      <c r="C304" s="10" t="s">
        <v>546</v>
      </c>
      <c r="D304" s="9" t="s">
        <v>10</v>
      </c>
      <c r="E304" s="9" t="s">
        <v>547</v>
      </c>
      <c r="F304" s="11" t="s">
        <v>56</v>
      </c>
      <c r="G304" s="5">
        <v>4</v>
      </c>
      <c r="H304" s="5">
        <v>4</v>
      </c>
      <c r="I304" s="14">
        <f t="shared" si="45"/>
        <v>0</v>
      </c>
      <c r="J304" s="46" t="s">
        <v>1623</v>
      </c>
    </row>
    <row r="305" spans="1:10" ht="39.6" x14ac:dyDescent="0.25">
      <c r="A305" s="9" t="s">
        <v>548</v>
      </c>
      <c r="B305" s="9" t="s">
        <v>1623</v>
      </c>
      <c r="C305" s="10" t="s">
        <v>549</v>
      </c>
      <c r="D305" s="9" t="s">
        <v>10</v>
      </c>
      <c r="E305" s="9" t="s">
        <v>550</v>
      </c>
      <c r="F305" s="11" t="s">
        <v>56</v>
      </c>
      <c r="G305" s="5">
        <v>3</v>
      </c>
      <c r="H305" s="5">
        <v>3</v>
      </c>
      <c r="I305" s="14">
        <f t="shared" si="45"/>
        <v>0</v>
      </c>
      <c r="J305" s="46" t="s">
        <v>1623</v>
      </c>
    </row>
    <row r="306" spans="1:10" ht="52.8" x14ac:dyDescent="0.25">
      <c r="A306" s="16" t="s">
        <v>1623</v>
      </c>
      <c r="B306" s="16" t="s">
        <v>1703</v>
      </c>
      <c r="C306" s="28">
        <v>92543</v>
      </c>
      <c r="D306" s="9" t="s">
        <v>10</v>
      </c>
      <c r="E306" s="9" t="s">
        <v>1545</v>
      </c>
      <c r="F306" s="34" t="s">
        <v>1531</v>
      </c>
      <c r="G306" s="14">
        <v>0</v>
      </c>
      <c r="H306" s="14">
        <v>0</v>
      </c>
      <c r="I306" s="14">
        <v>87.5</v>
      </c>
      <c r="J306" s="46" t="s">
        <v>1563</v>
      </c>
    </row>
    <row r="307" spans="1:10" x14ac:dyDescent="0.25">
      <c r="A307" s="12" t="s">
        <v>551</v>
      </c>
      <c r="B307" s="12" t="s">
        <v>1704</v>
      </c>
      <c r="C307" s="12"/>
      <c r="D307" s="12"/>
      <c r="E307" s="12" t="s">
        <v>552</v>
      </c>
      <c r="F307" s="12"/>
      <c r="G307" s="6"/>
      <c r="H307" s="6"/>
      <c r="I307" s="13"/>
      <c r="J307" s="35"/>
    </row>
    <row r="308" spans="1:10" ht="39.6" x14ac:dyDescent="0.25">
      <c r="A308" s="9" t="s">
        <v>553</v>
      </c>
      <c r="B308" s="9" t="s">
        <v>1623</v>
      </c>
      <c r="C308" s="10" t="s">
        <v>554</v>
      </c>
      <c r="D308" s="9" t="s">
        <v>259</v>
      </c>
      <c r="E308" s="9" t="s">
        <v>555</v>
      </c>
      <c r="F308" s="11" t="s">
        <v>12</v>
      </c>
      <c r="G308" s="5">
        <v>207.25</v>
      </c>
      <c r="H308" s="5">
        <v>207.25</v>
      </c>
      <c r="I308" s="14">
        <f t="shared" ref="I308" si="46">G308-H308</f>
        <v>0</v>
      </c>
      <c r="J308" s="46" t="s">
        <v>1623</v>
      </c>
    </row>
    <row r="309" spans="1:10" ht="52.8" x14ac:dyDescent="0.25">
      <c r="A309" s="9" t="s">
        <v>556</v>
      </c>
      <c r="B309" s="9" t="s">
        <v>1705</v>
      </c>
      <c r="C309" s="10" t="s">
        <v>557</v>
      </c>
      <c r="D309" s="9" t="s">
        <v>10</v>
      </c>
      <c r="E309" s="9" t="s">
        <v>558</v>
      </c>
      <c r="F309" s="11" t="s">
        <v>12</v>
      </c>
      <c r="G309" s="5">
        <v>83.63</v>
      </c>
      <c r="H309" s="5">
        <v>0</v>
      </c>
      <c r="I309" s="14">
        <v>87.5</v>
      </c>
      <c r="J309" s="46" t="s">
        <v>1623</v>
      </c>
    </row>
    <row r="310" spans="1:10" x14ac:dyDescent="0.25">
      <c r="A310" s="12" t="s">
        <v>559</v>
      </c>
      <c r="B310" s="12" t="s">
        <v>1706</v>
      </c>
      <c r="C310" s="12"/>
      <c r="D310" s="12"/>
      <c r="E310" s="12" t="s">
        <v>560</v>
      </c>
      <c r="F310" s="12"/>
      <c r="G310" s="6"/>
      <c r="H310" s="6"/>
      <c r="I310" s="13"/>
      <c r="J310" s="35"/>
    </row>
    <row r="311" spans="1:10" x14ac:dyDescent="0.25">
      <c r="A311" s="9" t="s">
        <v>561</v>
      </c>
      <c r="B311" s="9" t="s">
        <v>1707</v>
      </c>
      <c r="C311" s="10" t="s">
        <v>562</v>
      </c>
      <c r="D311" s="9" t="s">
        <v>10</v>
      </c>
      <c r="E311" s="9" t="s">
        <v>563</v>
      </c>
      <c r="F311" s="11" t="s">
        <v>16</v>
      </c>
      <c r="G311" s="5">
        <v>72.53</v>
      </c>
      <c r="H311" s="5">
        <v>0</v>
      </c>
      <c r="I311" s="14">
        <f t="shared" ref="I311" si="47">G311-H311</f>
        <v>72.53</v>
      </c>
      <c r="J311" s="46" t="s">
        <v>1623</v>
      </c>
    </row>
    <row r="312" spans="1:10" x14ac:dyDescent="0.25">
      <c r="A312" s="12" t="s">
        <v>564</v>
      </c>
      <c r="B312" s="12" t="s">
        <v>1708</v>
      </c>
      <c r="C312" s="12"/>
      <c r="D312" s="12"/>
      <c r="E312" s="12" t="s">
        <v>565</v>
      </c>
      <c r="F312" s="12"/>
      <c r="G312" s="6"/>
      <c r="H312" s="6"/>
      <c r="I312" s="13"/>
      <c r="J312" s="35"/>
    </row>
    <row r="313" spans="1:10" ht="39.6" x14ac:dyDescent="0.25">
      <c r="A313" s="9" t="s">
        <v>566</v>
      </c>
      <c r="B313" s="9" t="s">
        <v>1709</v>
      </c>
      <c r="C313" s="10" t="s">
        <v>567</v>
      </c>
      <c r="D313" s="9" t="s">
        <v>10</v>
      </c>
      <c r="E313" s="9" t="s">
        <v>568</v>
      </c>
      <c r="F313" s="11" t="s">
        <v>16</v>
      </c>
      <c r="G313" s="5">
        <v>41.15</v>
      </c>
      <c r="H313" s="5">
        <v>0</v>
      </c>
      <c r="I313" s="14">
        <f t="shared" ref="I313" si="48">G313-H313</f>
        <v>41.15</v>
      </c>
      <c r="J313" s="46" t="s">
        <v>1623</v>
      </c>
    </row>
    <row r="314" spans="1:10" x14ac:dyDescent="0.25">
      <c r="A314" s="12" t="s">
        <v>569</v>
      </c>
      <c r="B314" s="12" t="s">
        <v>1710</v>
      </c>
      <c r="C314" s="12"/>
      <c r="D314" s="12"/>
      <c r="E314" s="12" t="s">
        <v>570</v>
      </c>
      <c r="F314" s="12"/>
      <c r="G314" s="6"/>
      <c r="H314" s="6"/>
      <c r="I314" s="13"/>
      <c r="J314" s="35"/>
    </row>
    <row r="315" spans="1:10" ht="26.4" x14ac:dyDescent="0.25">
      <c r="A315" s="38" t="s">
        <v>571</v>
      </c>
      <c r="B315" s="38" t="s">
        <v>1711</v>
      </c>
      <c r="C315" s="21" t="s">
        <v>572</v>
      </c>
      <c r="D315" s="38" t="s">
        <v>259</v>
      </c>
      <c r="E315" s="38" t="s">
        <v>573</v>
      </c>
      <c r="F315" s="29" t="s">
        <v>16</v>
      </c>
      <c r="G315" s="8">
        <v>4.7</v>
      </c>
      <c r="H315" s="8">
        <v>0</v>
      </c>
      <c r="I315" s="43">
        <f>G315-H315</f>
        <v>4.7</v>
      </c>
      <c r="J315" s="39" t="s">
        <v>1623</v>
      </c>
    </row>
    <row r="316" spans="1:10" x14ac:dyDescent="0.25">
      <c r="A316" s="12" t="s">
        <v>574</v>
      </c>
      <c r="B316" s="12">
        <v>8</v>
      </c>
      <c r="C316" s="12"/>
      <c r="D316" s="12"/>
      <c r="E316" s="12" t="s">
        <v>575</v>
      </c>
      <c r="F316" s="12"/>
      <c r="G316" s="6"/>
      <c r="H316" s="6"/>
      <c r="I316" s="13"/>
      <c r="J316" s="35"/>
    </row>
    <row r="317" spans="1:10" x14ac:dyDescent="0.25">
      <c r="A317" s="12" t="s">
        <v>576</v>
      </c>
      <c r="B317" s="12" t="s">
        <v>1712</v>
      </c>
      <c r="C317" s="12"/>
      <c r="D317" s="12"/>
      <c r="E317" s="12" t="s">
        <v>306</v>
      </c>
      <c r="F317" s="12"/>
      <c r="G317" s="6"/>
      <c r="H317" s="6"/>
      <c r="I317" s="13"/>
      <c r="J317" s="35"/>
    </row>
    <row r="318" spans="1:10" x14ac:dyDescent="0.25">
      <c r="A318" s="12" t="s">
        <v>577</v>
      </c>
      <c r="B318" s="12" t="s">
        <v>1713</v>
      </c>
      <c r="C318" s="12"/>
      <c r="D318" s="12"/>
      <c r="E318" s="12" t="s">
        <v>578</v>
      </c>
      <c r="F318" s="12"/>
      <c r="G318" s="6"/>
      <c r="H318" s="6"/>
      <c r="I318" s="13"/>
      <c r="J318" s="35"/>
    </row>
    <row r="319" spans="1:10" ht="52.8" x14ac:dyDescent="0.25">
      <c r="A319" s="9" t="s">
        <v>579</v>
      </c>
      <c r="B319" s="9" t="s">
        <v>1714</v>
      </c>
      <c r="C319" s="10" t="s">
        <v>580</v>
      </c>
      <c r="D319" s="9" t="s">
        <v>10</v>
      </c>
      <c r="E319" s="9" t="s">
        <v>581</v>
      </c>
      <c r="F319" s="11" t="s">
        <v>12</v>
      </c>
      <c r="G319" s="5">
        <v>543.4</v>
      </c>
      <c r="H319" s="5">
        <v>515</v>
      </c>
      <c r="I319" s="14">
        <f>G319-H319+245.48</f>
        <v>273.88</v>
      </c>
      <c r="J319" s="46" t="s">
        <v>1577</v>
      </c>
    </row>
    <row r="320" spans="1:10" ht="52.8" x14ac:dyDescent="0.25">
      <c r="A320" s="9" t="s">
        <v>582</v>
      </c>
      <c r="B320" s="9" t="s">
        <v>1715</v>
      </c>
      <c r="C320" s="10" t="s">
        <v>583</v>
      </c>
      <c r="D320" s="9" t="s">
        <v>10</v>
      </c>
      <c r="E320" s="9" t="s">
        <v>584</v>
      </c>
      <c r="F320" s="11" t="s">
        <v>12</v>
      </c>
      <c r="G320" s="5">
        <v>543.4</v>
      </c>
      <c r="H320" s="5">
        <v>518.67999999999995</v>
      </c>
      <c r="I320" s="14">
        <f>G320-H320+I206*2+50*0.1</f>
        <v>40.92000000000003</v>
      </c>
      <c r="J320" s="46" t="s">
        <v>1578</v>
      </c>
    </row>
    <row r="321" spans="1:10" x14ac:dyDescent="0.25">
      <c r="A321" s="12" t="s">
        <v>585</v>
      </c>
      <c r="B321" s="12" t="s">
        <v>1716</v>
      </c>
      <c r="C321" s="12"/>
      <c r="D321" s="12"/>
      <c r="E321" s="12" t="s">
        <v>586</v>
      </c>
      <c r="F321" s="12"/>
      <c r="G321" s="6"/>
      <c r="H321" s="6"/>
      <c r="I321" s="13"/>
      <c r="J321" s="35"/>
    </row>
    <row r="322" spans="1:10" ht="52.8" x14ac:dyDescent="0.25">
      <c r="A322" s="9" t="s">
        <v>587</v>
      </c>
      <c r="B322" s="9" t="s">
        <v>1717</v>
      </c>
      <c r="C322" s="10" t="s">
        <v>588</v>
      </c>
      <c r="D322" s="9" t="s">
        <v>10</v>
      </c>
      <c r="E322" s="9" t="s">
        <v>589</v>
      </c>
      <c r="F322" s="11" t="s">
        <v>12</v>
      </c>
      <c r="G322" s="5">
        <v>19.5</v>
      </c>
      <c r="H322" s="5">
        <v>12</v>
      </c>
      <c r="I322" s="14">
        <f>G322-H322+16.2+28.9+28.7+29.1</f>
        <v>110.4</v>
      </c>
      <c r="J322" s="46" t="s">
        <v>1579</v>
      </c>
    </row>
    <row r="323" spans="1:10" x14ac:dyDescent="0.25">
      <c r="A323" s="12" t="s">
        <v>590</v>
      </c>
      <c r="B323" s="12" t="s">
        <v>1718</v>
      </c>
      <c r="C323" s="12"/>
      <c r="D323" s="12"/>
      <c r="E323" s="12" t="s">
        <v>591</v>
      </c>
      <c r="F323" s="12"/>
      <c r="G323" s="6"/>
      <c r="H323" s="6"/>
      <c r="I323" s="13"/>
      <c r="J323" s="35"/>
    </row>
    <row r="324" spans="1:10" ht="39.6" x14ac:dyDescent="0.25">
      <c r="A324" s="9" t="s">
        <v>592</v>
      </c>
      <c r="B324" s="9" t="s">
        <v>1719</v>
      </c>
      <c r="C324" s="10" t="s">
        <v>593</v>
      </c>
      <c r="D324" s="9" t="s">
        <v>10</v>
      </c>
      <c r="E324" s="9" t="s">
        <v>594</v>
      </c>
      <c r="F324" s="11" t="s">
        <v>12</v>
      </c>
      <c r="G324" s="5">
        <v>208.26</v>
      </c>
      <c r="H324" s="5">
        <v>190</v>
      </c>
      <c r="I324" s="14">
        <f>G324-H324+48.71+15.57+24.98+17.77+46.32+16.3</f>
        <v>187.91</v>
      </c>
      <c r="J324" s="46" t="s">
        <v>1580</v>
      </c>
    </row>
    <row r="325" spans="1:10" ht="39.6" x14ac:dyDescent="0.25">
      <c r="A325" s="9" t="s">
        <v>595</v>
      </c>
      <c r="B325" s="9" t="s">
        <v>1720</v>
      </c>
      <c r="C325" s="10" t="s">
        <v>596</v>
      </c>
      <c r="D325" s="9" t="s">
        <v>10</v>
      </c>
      <c r="E325" s="9" t="s">
        <v>597</v>
      </c>
      <c r="F325" s="11" t="s">
        <v>12</v>
      </c>
      <c r="G325" s="5">
        <v>25.17</v>
      </c>
      <c r="H325" s="5">
        <v>10</v>
      </c>
      <c r="I325" s="14">
        <f t="shared" ref="I325" si="49">G325-H325</f>
        <v>15.170000000000002</v>
      </c>
      <c r="J325" s="46" t="s">
        <v>1623</v>
      </c>
    </row>
    <row r="326" spans="1:10" ht="39.6" x14ac:dyDescent="0.25">
      <c r="A326" s="9" t="s">
        <v>598</v>
      </c>
      <c r="B326" s="9" t="s">
        <v>1721</v>
      </c>
      <c r="C326" s="10" t="s">
        <v>599</v>
      </c>
      <c r="D326" s="9" t="s">
        <v>10</v>
      </c>
      <c r="E326" s="9" t="s">
        <v>600</v>
      </c>
      <c r="F326" s="11" t="s">
        <v>12</v>
      </c>
      <c r="G326" s="5">
        <v>9.5500000000000007</v>
      </c>
      <c r="H326" s="5">
        <v>5</v>
      </c>
      <c r="I326" s="14">
        <f>G326-H326+2.23+4.94+4.57+5.79+1.03+2.78+4.71</f>
        <v>30.600000000000005</v>
      </c>
      <c r="J326" s="46" t="s">
        <v>1580</v>
      </c>
    </row>
    <row r="327" spans="1:10" x14ac:dyDescent="0.25">
      <c r="A327" s="12" t="s">
        <v>601</v>
      </c>
      <c r="B327" s="12" t="s">
        <v>1722</v>
      </c>
      <c r="C327" s="12"/>
      <c r="D327" s="12"/>
      <c r="E327" s="12" t="s">
        <v>414</v>
      </c>
      <c r="F327" s="12"/>
      <c r="G327" s="6"/>
      <c r="H327" s="6"/>
      <c r="I327" s="13"/>
      <c r="J327" s="35"/>
    </row>
    <row r="328" spans="1:10" x14ac:dyDescent="0.25">
      <c r="A328" s="12" t="s">
        <v>602</v>
      </c>
      <c r="B328" s="12" t="s">
        <v>1723</v>
      </c>
      <c r="C328" s="12"/>
      <c r="D328" s="12"/>
      <c r="E328" s="12" t="s">
        <v>578</v>
      </c>
      <c r="F328" s="12"/>
      <c r="G328" s="6"/>
      <c r="H328" s="6"/>
      <c r="I328" s="13"/>
      <c r="J328" s="35"/>
    </row>
    <row r="329" spans="1:10" ht="52.8" x14ac:dyDescent="0.25">
      <c r="A329" s="9" t="s">
        <v>603</v>
      </c>
      <c r="B329" s="9" t="s">
        <v>1724</v>
      </c>
      <c r="C329" s="10" t="s">
        <v>580</v>
      </c>
      <c r="D329" s="9" t="s">
        <v>10</v>
      </c>
      <c r="E329" s="9" t="s">
        <v>581</v>
      </c>
      <c r="F329" s="11" t="s">
        <v>12</v>
      </c>
      <c r="G329" s="5">
        <v>540.67999999999995</v>
      </c>
      <c r="H329" s="5">
        <v>505</v>
      </c>
      <c r="I329" s="14">
        <f t="shared" ref="I329:I330" si="50">G329-H329</f>
        <v>35.67999999999995</v>
      </c>
      <c r="J329" s="46" t="s">
        <v>1623</v>
      </c>
    </row>
    <row r="330" spans="1:10" ht="52.8" x14ac:dyDescent="0.25">
      <c r="A330" s="9" t="s">
        <v>604</v>
      </c>
      <c r="B330" s="9" t="s">
        <v>1725</v>
      </c>
      <c r="C330" s="10" t="s">
        <v>583</v>
      </c>
      <c r="D330" s="9" t="s">
        <v>10</v>
      </c>
      <c r="E330" s="9" t="s">
        <v>584</v>
      </c>
      <c r="F330" s="11" t="s">
        <v>12</v>
      </c>
      <c r="G330" s="5">
        <v>540.67999999999995</v>
      </c>
      <c r="H330" s="5">
        <v>455</v>
      </c>
      <c r="I330" s="14">
        <f t="shared" si="50"/>
        <v>85.67999999999995</v>
      </c>
      <c r="J330" s="46" t="s">
        <v>1623</v>
      </c>
    </row>
    <row r="331" spans="1:10" x14ac:dyDescent="0.25">
      <c r="A331" s="12" t="s">
        <v>605</v>
      </c>
      <c r="B331" s="12" t="s">
        <v>1726</v>
      </c>
      <c r="C331" s="12"/>
      <c r="D331" s="12"/>
      <c r="E331" s="12" t="s">
        <v>586</v>
      </c>
      <c r="F331" s="12"/>
      <c r="G331" s="6"/>
      <c r="H331" s="6"/>
      <c r="I331" s="13"/>
      <c r="J331" s="35"/>
    </row>
    <row r="332" spans="1:10" ht="52.8" x14ac:dyDescent="0.25">
      <c r="A332" s="9" t="s">
        <v>606</v>
      </c>
      <c r="B332" s="9" t="s">
        <v>1727</v>
      </c>
      <c r="C332" s="10" t="s">
        <v>588</v>
      </c>
      <c r="D332" s="9" t="s">
        <v>10</v>
      </c>
      <c r="E332" s="9" t="s">
        <v>589</v>
      </c>
      <c r="F332" s="11" t="s">
        <v>12</v>
      </c>
      <c r="G332" s="5">
        <v>45.52</v>
      </c>
      <c r="H332" s="5">
        <v>42</v>
      </c>
      <c r="I332" s="14">
        <f t="shared" ref="I332" si="51">G332-H332</f>
        <v>3.5200000000000031</v>
      </c>
      <c r="J332" s="46" t="s">
        <v>1623</v>
      </c>
    </row>
    <row r="333" spans="1:10" x14ac:dyDescent="0.25">
      <c r="A333" s="12" t="s">
        <v>607</v>
      </c>
      <c r="B333" s="12" t="s">
        <v>1730</v>
      </c>
      <c r="C333" s="12"/>
      <c r="D333" s="12"/>
      <c r="E333" s="12" t="s">
        <v>591</v>
      </c>
      <c r="F333" s="12"/>
      <c r="G333" s="6"/>
      <c r="H333" s="6"/>
      <c r="I333" s="13"/>
      <c r="J333" s="35"/>
    </row>
    <row r="334" spans="1:10" ht="39.6" x14ac:dyDescent="0.25">
      <c r="A334" s="9" t="s">
        <v>608</v>
      </c>
      <c r="B334" s="9" t="s">
        <v>1623</v>
      </c>
      <c r="C334" s="10" t="s">
        <v>593</v>
      </c>
      <c r="D334" s="9" t="s">
        <v>10</v>
      </c>
      <c r="E334" s="9" t="s">
        <v>594</v>
      </c>
      <c r="F334" s="11" t="s">
        <v>12</v>
      </c>
      <c r="G334" s="5">
        <v>235.46</v>
      </c>
      <c r="H334" s="5">
        <v>235.46</v>
      </c>
      <c r="I334" s="14">
        <f t="shared" ref="I334" si="52">G334-H334</f>
        <v>0</v>
      </c>
      <c r="J334" s="46" t="s">
        <v>1623</v>
      </c>
    </row>
    <row r="335" spans="1:10" ht="39.6" x14ac:dyDescent="0.25">
      <c r="A335" s="9" t="s">
        <v>609</v>
      </c>
      <c r="B335" s="9" t="s">
        <v>1728</v>
      </c>
      <c r="C335" s="10" t="s">
        <v>596</v>
      </c>
      <c r="D335" s="9" t="s">
        <v>10</v>
      </c>
      <c r="E335" s="9" t="s">
        <v>597</v>
      </c>
      <c r="F335" s="11" t="s">
        <v>12</v>
      </c>
      <c r="G335" s="5">
        <v>7.85</v>
      </c>
      <c r="H335" s="5">
        <v>7.85</v>
      </c>
      <c r="I335" s="14">
        <v>1.5</v>
      </c>
      <c r="J335" s="46" t="s">
        <v>1581</v>
      </c>
    </row>
    <row r="336" spans="1:10" ht="39.6" x14ac:dyDescent="0.25">
      <c r="A336" s="9" t="s">
        <v>610</v>
      </c>
      <c r="B336" s="9" t="s">
        <v>1729</v>
      </c>
      <c r="C336" s="10" t="s">
        <v>599</v>
      </c>
      <c r="D336" s="9" t="s">
        <v>10</v>
      </c>
      <c r="E336" s="9" t="s">
        <v>600</v>
      </c>
      <c r="F336" s="11" t="s">
        <v>12</v>
      </c>
      <c r="G336" s="5">
        <v>12.95</v>
      </c>
      <c r="H336" s="5">
        <v>12.95</v>
      </c>
      <c r="I336" s="14">
        <v>3.97</v>
      </c>
      <c r="J336" s="46" t="s">
        <v>1582</v>
      </c>
    </row>
    <row r="337" spans="1:10" x14ac:dyDescent="0.25">
      <c r="A337" s="12" t="s">
        <v>611</v>
      </c>
      <c r="B337" s="12" t="s">
        <v>1731</v>
      </c>
      <c r="C337" s="12"/>
      <c r="D337" s="12"/>
      <c r="E337" s="12" t="s">
        <v>612</v>
      </c>
      <c r="F337" s="12"/>
      <c r="G337" s="6"/>
      <c r="H337" s="6"/>
      <c r="I337" s="13"/>
      <c r="J337" s="35"/>
    </row>
    <row r="338" spans="1:10" x14ac:dyDescent="0.25">
      <c r="A338" s="12" t="s">
        <v>613</v>
      </c>
      <c r="B338" s="12" t="s">
        <v>1732</v>
      </c>
      <c r="C338" s="12"/>
      <c r="D338" s="12"/>
      <c r="E338" s="12" t="s">
        <v>578</v>
      </c>
      <c r="F338" s="12"/>
      <c r="G338" s="6"/>
      <c r="H338" s="6"/>
      <c r="I338" s="13"/>
      <c r="J338" s="35"/>
    </row>
    <row r="339" spans="1:10" ht="52.8" x14ac:dyDescent="0.25">
      <c r="A339" s="9" t="s">
        <v>614</v>
      </c>
      <c r="B339" s="9" t="s">
        <v>1733</v>
      </c>
      <c r="C339" s="10" t="s">
        <v>580</v>
      </c>
      <c r="D339" s="9" t="s">
        <v>10</v>
      </c>
      <c r="E339" s="9" t="s">
        <v>581</v>
      </c>
      <c r="F339" s="11" t="s">
        <v>12</v>
      </c>
      <c r="G339" s="5">
        <v>570.42999999999995</v>
      </c>
      <c r="H339" s="5">
        <v>0</v>
      </c>
      <c r="I339" s="14">
        <f t="shared" ref="I339:I340" si="53">G339-H339</f>
        <v>570.42999999999995</v>
      </c>
      <c r="J339" s="46" t="s">
        <v>1623</v>
      </c>
    </row>
    <row r="340" spans="1:10" ht="52.8" x14ac:dyDescent="0.25">
      <c r="A340" s="9" t="s">
        <v>615</v>
      </c>
      <c r="B340" s="9" t="s">
        <v>1734</v>
      </c>
      <c r="C340" s="10" t="s">
        <v>583</v>
      </c>
      <c r="D340" s="9" t="s">
        <v>10</v>
      </c>
      <c r="E340" s="9" t="s">
        <v>584</v>
      </c>
      <c r="F340" s="11" t="s">
        <v>12</v>
      </c>
      <c r="G340" s="5">
        <v>570.42999999999995</v>
      </c>
      <c r="H340" s="5">
        <v>0</v>
      </c>
      <c r="I340" s="14">
        <f t="shared" si="53"/>
        <v>570.42999999999995</v>
      </c>
      <c r="J340" s="46" t="s">
        <v>1623</v>
      </c>
    </row>
    <row r="341" spans="1:10" x14ac:dyDescent="0.25">
      <c r="A341" s="12" t="s">
        <v>616</v>
      </c>
      <c r="B341" s="12" t="s">
        <v>1735</v>
      </c>
      <c r="C341" s="12"/>
      <c r="D341" s="12"/>
      <c r="E341" s="12" t="s">
        <v>586</v>
      </c>
      <c r="F341" s="12"/>
      <c r="G341" s="6"/>
      <c r="H341" s="6"/>
      <c r="I341" s="13"/>
      <c r="J341" s="35"/>
    </row>
    <row r="342" spans="1:10" ht="52.8" x14ac:dyDescent="0.25">
      <c r="A342" s="9" t="s">
        <v>617</v>
      </c>
      <c r="B342" s="9" t="s">
        <v>1736</v>
      </c>
      <c r="C342" s="10" t="s">
        <v>588</v>
      </c>
      <c r="D342" s="9" t="s">
        <v>10</v>
      </c>
      <c r="E342" s="9" t="s">
        <v>589</v>
      </c>
      <c r="F342" s="11" t="s">
        <v>12</v>
      </c>
      <c r="G342" s="5">
        <v>79.2</v>
      </c>
      <c r="H342" s="5">
        <v>0</v>
      </c>
      <c r="I342" s="14">
        <f t="shared" ref="I342" si="54">G342-H342</f>
        <v>79.2</v>
      </c>
      <c r="J342" s="46" t="s">
        <v>1623</v>
      </c>
    </row>
    <row r="343" spans="1:10" x14ac:dyDescent="0.25">
      <c r="A343" s="12" t="s">
        <v>618</v>
      </c>
      <c r="B343" s="12" t="s">
        <v>1737</v>
      </c>
      <c r="C343" s="12"/>
      <c r="D343" s="12"/>
      <c r="E343" s="12" t="s">
        <v>591</v>
      </c>
      <c r="F343" s="12"/>
      <c r="G343" s="6"/>
      <c r="H343" s="6"/>
      <c r="I343" s="13"/>
      <c r="J343" s="35"/>
    </row>
    <row r="344" spans="1:10" ht="39.6" x14ac:dyDescent="0.25">
      <c r="A344" s="9" t="s">
        <v>619</v>
      </c>
      <c r="B344" s="9" t="s">
        <v>1738</v>
      </c>
      <c r="C344" s="10" t="s">
        <v>593</v>
      </c>
      <c r="D344" s="9" t="s">
        <v>10</v>
      </c>
      <c r="E344" s="9" t="s">
        <v>594</v>
      </c>
      <c r="F344" s="11" t="s">
        <v>12</v>
      </c>
      <c r="G344" s="5">
        <v>225.86</v>
      </c>
      <c r="H344" s="5">
        <v>0</v>
      </c>
      <c r="I344" s="14">
        <f t="shared" ref="I344:I346" si="55">G344-H344</f>
        <v>225.86</v>
      </c>
      <c r="J344" s="46" t="s">
        <v>1623</v>
      </c>
    </row>
    <row r="345" spans="1:10" ht="39.6" x14ac:dyDescent="0.25">
      <c r="A345" s="9" t="s">
        <v>620</v>
      </c>
      <c r="B345" s="9" t="s">
        <v>1739</v>
      </c>
      <c r="C345" s="10" t="s">
        <v>596</v>
      </c>
      <c r="D345" s="9" t="s">
        <v>10</v>
      </c>
      <c r="E345" s="9" t="s">
        <v>597</v>
      </c>
      <c r="F345" s="11" t="s">
        <v>12</v>
      </c>
      <c r="G345" s="5">
        <v>24.43</v>
      </c>
      <c r="H345" s="5">
        <v>0</v>
      </c>
      <c r="I345" s="14">
        <f t="shared" si="55"/>
        <v>24.43</v>
      </c>
      <c r="J345" s="46" t="s">
        <v>1623</v>
      </c>
    </row>
    <row r="346" spans="1:10" ht="39.6" x14ac:dyDescent="0.25">
      <c r="A346" s="9" t="s">
        <v>621</v>
      </c>
      <c r="B346" s="9" t="s">
        <v>1740</v>
      </c>
      <c r="C346" s="10" t="s">
        <v>599</v>
      </c>
      <c r="D346" s="9" t="s">
        <v>10</v>
      </c>
      <c r="E346" s="9" t="s">
        <v>600</v>
      </c>
      <c r="F346" s="11" t="s">
        <v>12</v>
      </c>
      <c r="G346" s="5">
        <v>11.45</v>
      </c>
      <c r="H346" s="5">
        <v>0</v>
      </c>
      <c r="I346" s="14">
        <f t="shared" si="55"/>
        <v>11.45</v>
      </c>
      <c r="J346" s="46" t="s">
        <v>1623</v>
      </c>
    </row>
    <row r="347" spans="1:10" x14ac:dyDescent="0.25">
      <c r="A347" s="12" t="s">
        <v>622</v>
      </c>
      <c r="B347" s="12" t="s">
        <v>1741</v>
      </c>
      <c r="C347" s="12"/>
      <c r="D347" s="12"/>
      <c r="E347" s="12" t="s">
        <v>365</v>
      </c>
      <c r="F347" s="12"/>
      <c r="G347" s="6"/>
      <c r="H347" s="6"/>
      <c r="I347" s="13"/>
      <c r="J347" s="35"/>
    </row>
    <row r="348" spans="1:10" ht="39.6" x14ac:dyDescent="0.25">
      <c r="A348" s="9" t="s">
        <v>623</v>
      </c>
      <c r="B348" s="9" t="s">
        <v>1742</v>
      </c>
      <c r="C348" s="10" t="s">
        <v>599</v>
      </c>
      <c r="D348" s="9" t="s">
        <v>10</v>
      </c>
      <c r="E348" s="9" t="s">
        <v>600</v>
      </c>
      <c r="F348" s="11" t="s">
        <v>12</v>
      </c>
      <c r="G348" s="5">
        <v>43.65</v>
      </c>
      <c r="H348" s="5">
        <v>0</v>
      </c>
      <c r="I348" s="14">
        <f t="shared" ref="I348" si="56">G348-H348</f>
        <v>43.65</v>
      </c>
      <c r="J348" s="46" t="s">
        <v>1623</v>
      </c>
    </row>
    <row r="349" spans="1:10" x14ac:dyDescent="0.25">
      <c r="A349" s="12" t="s">
        <v>624</v>
      </c>
      <c r="B349" s="12" t="s">
        <v>1743</v>
      </c>
      <c r="C349" s="12"/>
      <c r="D349" s="12"/>
      <c r="E349" s="12" t="s">
        <v>625</v>
      </c>
      <c r="F349" s="12"/>
      <c r="G349" s="6"/>
      <c r="H349" s="6"/>
      <c r="I349" s="13"/>
      <c r="J349" s="35"/>
    </row>
    <row r="350" spans="1:10" x14ac:dyDescent="0.25">
      <c r="A350" s="12" t="s">
        <v>626</v>
      </c>
      <c r="B350" s="12" t="s">
        <v>1744</v>
      </c>
      <c r="C350" s="12"/>
      <c r="D350" s="12"/>
      <c r="E350" s="12" t="s">
        <v>578</v>
      </c>
      <c r="F350" s="12"/>
      <c r="G350" s="6"/>
      <c r="H350" s="6"/>
      <c r="I350" s="13"/>
      <c r="J350" s="35"/>
    </row>
    <row r="351" spans="1:10" ht="52.8" x14ac:dyDescent="0.25">
      <c r="A351" s="9" t="s">
        <v>627</v>
      </c>
      <c r="B351" s="9" t="s">
        <v>1745</v>
      </c>
      <c r="C351" s="10" t="s">
        <v>580</v>
      </c>
      <c r="D351" s="9" t="s">
        <v>10</v>
      </c>
      <c r="E351" s="9" t="s">
        <v>581</v>
      </c>
      <c r="F351" s="11" t="s">
        <v>12</v>
      </c>
      <c r="G351" s="5">
        <v>427.43</v>
      </c>
      <c r="H351" s="5">
        <v>0</v>
      </c>
      <c r="I351" s="14">
        <f t="shared" ref="I351:I352" si="57">G351-H351</f>
        <v>427.43</v>
      </c>
      <c r="J351" s="46" t="s">
        <v>1623</v>
      </c>
    </row>
    <row r="352" spans="1:10" ht="52.8" x14ac:dyDescent="0.25">
      <c r="A352" s="9" t="s">
        <v>628</v>
      </c>
      <c r="B352" s="9" t="s">
        <v>1746</v>
      </c>
      <c r="C352" s="10" t="s">
        <v>583</v>
      </c>
      <c r="D352" s="9" t="s">
        <v>10</v>
      </c>
      <c r="E352" s="9" t="s">
        <v>584</v>
      </c>
      <c r="F352" s="11" t="s">
        <v>12</v>
      </c>
      <c r="G352" s="5">
        <v>427.43</v>
      </c>
      <c r="H352" s="5">
        <v>0</v>
      </c>
      <c r="I352" s="14">
        <f t="shared" si="57"/>
        <v>427.43</v>
      </c>
      <c r="J352" s="46" t="s">
        <v>1623</v>
      </c>
    </row>
    <row r="353" spans="1:10" x14ac:dyDescent="0.25">
      <c r="A353" s="12" t="s">
        <v>629</v>
      </c>
      <c r="B353" s="12">
        <v>9</v>
      </c>
      <c r="C353" s="12"/>
      <c r="D353" s="12"/>
      <c r="E353" s="12" t="s">
        <v>630</v>
      </c>
      <c r="F353" s="12"/>
      <c r="G353" s="6"/>
      <c r="H353" s="6"/>
      <c r="I353" s="13"/>
      <c r="J353" s="35"/>
    </row>
    <row r="354" spans="1:10" ht="39.6" x14ac:dyDescent="0.25">
      <c r="A354" s="38" t="s">
        <v>631</v>
      </c>
      <c r="B354" s="38" t="s">
        <v>1747</v>
      </c>
      <c r="C354" s="21">
        <v>39511</v>
      </c>
      <c r="D354" s="38" t="s">
        <v>10</v>
      </c>
      <c r="E354" s="38" t="s">
        <v>632</v>
      </c>
      <c r="F354" s="29" t="s">
        <v>12</v>
      </c>
      <c r="G354" s="8">
        <v>689.78</v>
      </c>
      <c r="H354" s="8">
        <v>0</v>
      </c>
      <c r="I354" s="43">
        <f>G354-H354+17.83+4.71+24.98+46.32</f>
        <v>783.62000000000012</v>
      </c>
      <c r="J354" s="39" t="s">
        <v>1583</v>
      </c>
    </row>
    <row r="355" spans="1:10" ht="26.4" x14ac:dyDescent="0.25">
      <c r="A355" s="9" t="s">
        <v>1623</v>
      </c>
      <c r="B355" s="9" t="s">
        <v>1748</v>
      </c>
      <c r="C355" s="10">
        <v>96114</v>
      </c>
      <c r="D355" s="9" t="s">
        <v>10</v>
      </c>
      <c r="E355" s="9" t="s">
        <v>1556</v>
      </c>
      <c r="F355" s="11" t="s">
        <v>12</v>
      </c>
      <c r="G355" s="5">
        <v>0</v>
      </c>
      <c r="H355" s="5">
        <v>0</v>
      </c>
      <c r="I355" s="14">
        <f>4.57+4.94+18.36+2.23+5.79</f>
        <v>35.89</v>
      </c>
      <c r="J355" s="46" t="s">
        <v>1583</v>
      </c>
    </row>
    <row r="356" spans="1:10" x14ac:dyDescent="0.25">
      <c r="A356" s="12" t="s">
        <v>633</v>
      </c>
      <c r="B356" s="12">
        <v>10</v>
      </c>
      <c r="C356" s="12"/>
      <c r="D356" s="12"/>
      <c r="E356" s="12" t="s">
        <v>634</v>
      </c>
      <c r="F356" s="12"/>
      <c r="G356" s="6"/>
      <c r="H356" s="6"/>
      <c r="I356" s="13"/>
      <c r="J356" s="35"/>
    </row>
    <row r="357" spans="1:10" x14ac:dyDescent="0.25">
      <c r="A357" s="9" t="s">
        <v>635</v>
      </c>
      <c r="B357" s="9" t="s">
        <v>1749</v>
      </c>
      <c r="C357" s="10" t="s">
        <v>636</v>
      </c>
      <c r="D357" s="9" t="s">
        <v>259</v>
      </c>
      <c r="E357" s="9" t="s">
        <v>637</v>
      </c>
      <c r="F357" s="11" t="s">
        <v>56</v>
      </c>
      <c r="G357" s="5">
        <v>1</v>
      </c>
      <c r="H357" s="5">
        <v>0</v>
      </c>
      <c r="I357" s="14">
        <f t="shared" ref="I357:I360" si="58">G357-H357</f>
        <v>1</v>
      </c>
      <c r="J357" s="46" t="s">
        <v>1623</v>
      </c>
    </row>
    <row r="358" spans="1:10" ht="26.4" x14ac:dyDescent="0.25">
      <c r="A358" s="9" t="s">
        <v>638</v>
      </c>
      <c r="B358" s="9" t="s">
        <v>1750</v>
      </c>
      <c r="C358" s="10" t="s">
        <v>639</v>
      </c>
      <c r="D358" s="9" t="s">
        <v>10</v>
      </c>
      <c r="E358" s="9" t="s">
        <v>640</v>
      </c>
      <c r="F358" s="11" t="s">
        <v>12</v>
      </c>
      <c r="G358" s="5">
        <v>62.4</v>
      </c>
      <c r="H358" s="5">
        <v>0</v>
      </c>
      <c r="I358" s="14">
        <f t="shared" si="58"/>
        <v>62.4</v>
      </c>
      <c r="J358" s="46" t="s">
        <v>1623</v>
      </c>
    </row>
    <row r="359" spans="1:10" ht="39.6" x14ac:dyDescent="0.25">
      <c r="A359" s="9" t="s">
        <v>641</v>
      </c>
      <c r="B359" s="9" t="s">
        <v>1751</v>
      </c>
      <c r="C359" s="10" t="s">
        <v>642</v>
      </c>
      <c r="D359" s="9" t="s">
        <v>10</v>
      </c>
      <c r="E359" s="9" t="s">
        <v>643</v>
      </c>
      <c r="F359" s="11" t="s">
        <v>12</v>
      </c>
      <c r="G359" s="5">
        <v>22.85</v>
      </c>
      <c r="H359" s="5">
        <v>0</v>
      </c>
      <c r="I359" s="14">
        <f t="shared" si="58"/>
        <v>22.85</v>
      </c>
      <c r="J359" s="46" t="s">
        <v>1623</v>
      </c>
    </row>
    <row r="360" spans="1:10" ht="26.4" x14ac:dyDescent="0.25">
      <c r="A360" s="9" t="s">
        <v>644</v>
      </c>
      <c r="B360" s="9" t="s">
        <v>1752</v>
      </c>
      <c r="C360" s="10" t="s">
        <v>645</v>
      </c>
      <c r="D360" s="9" t="s">
        <v>10</v>
      </c>
      <c r="E360" s="9" t="s">
        <v>646</v>
      </c>
      <c r="F360" s="11" t="s">
        <v>12</v>
      </c>
      <c r="G360" s="5">
        <v>24.85</v>
      </c>
      <c r="H360" s="5">
        <v>0</v>
      </c>
      <c r="I360" s="14">
        <f t="shared" si="58"/>
        <v>24.85</v>
      </c>
      <c r="J360" s="46" t="s">
        <v>1623</v>
      </c>
    </row>
    <row r="361" spans="1:10" x14ac:dyDescent="0.25">
      <c r="A361" s="12" t="s">
        <v>647</v>
      </c>
      <c r="B361" s="12">
        <v>11</v>
      </c>
      <c r="C361" s="12"/>
      <c r="D361" s="12"/>
      <c r="E361" s="12" t="s">
        <v>648</v>
      </c>
      <c r="F361" s="12"/>
      <c r="G361" s="6"/>
      <c r="H361" s="6"/>
      <c r="I361" s="13"/>
      <c r="J361" s="35"/>
    </row>
    <row r="362" spans="1:10" ht="26.4" x14ac:dyDescent="0.25">
      <c r="A362" s="9" t="s">
        <v>649</v>
      </c>
      <c r="B362" s="9" t="s">
        <v>1753</v>
      </c>
      <c r="C362" s="10" t="s">
        <v>650</v>
      </c>
      <c r="D362" s="9" t="s">
        <v>10</v>
      </c>
      <c r="E362" s="9" t="s">
        <v>651</v>
      </c>
      <c r="F362" s="11" t="s">
        <v>12</v>
      </c>
      <c r="G362" s="5">
        <v>2239.5300000000002</v>
      </c>
      <c r="H362" s="5">
        <v>0</v>
      </c>
      <c r="I362" s="14">
        <f t="shared" ref="I362:I363" si="59">G362-H362</f>
        <v>2239.5300000000002</v>
      </c>
      <c r="J362" s="46" t="s">
        <v>1623</v>
      </c>
    </row>
    <row r="363" spans="1:10" ht="26.4" x14ac:dyDescent="0.25">
      <c r="A363" s="9" t="s">
        <v>652</v>
      </c>
      <c r="B363" s="9" t="s">
        <v>1555</v>
      </c>
      <c r="C363" s="10" t="s">
        <v>650</v>
      </c>
      <c r="D363" s="9" t="s">
        <v>10</v>
      </c>
      <c r="E363" s="9" t="s">
        <v>651</v>
      </c>
      <c r="F363" s="11" t="s">
        <v>12</v>
      </c>
      <c r="G363" s="5">
        <v>317.39</v>
      </c>
      <c r="H363" s="5">
        <v>0</v>
      </c>
      <c r="I363" s="14">
        <f t="shared" si="59"/>
        <v>317.39</v>
      </c>
      <c r="J363" s="46" t="s">
        <v>1623</v>
      </c>
    </row>
    <row r="364" spans="1:10" ht="39.6" x14ac:dyDescent="0.25">
      <c r="A364" s="9" t="s">
        <v>1623</v>
      </c>
      <c r="B364" s="9" t="s">
        <v>1937</v>
      </c>
      <c r="C364" s="10">
        <v>88411</v>
      </c>
      <c r="D364" s="9" t="s">
        <v>10</v>
      </c>
      <c r="E364" s="9" t="s">
        <v>1540</v>
      </c>
      <c r="F364" s="11" t="s">
        <v>1531</v>
      </c>
      <c r="G364" s="5">
        <v>0</v>
      </c>
      <c r="H364" s="5">
        <v>0</v>
      </c>
      <c r="I364" s="14">
        <f>I319+H319+I329+H329+I339+I351-I342-H332-I332-I322-H322</f>
        <v>2080.2999999999997</v>
      </c>
      <c r="J364" s="46" t="s">
        <v>1584</v>
      </c>
    </row>
    <row r="365" spans="1:10" ht="52.8" x14ac:dyDescent="0.25">
      <c r="A365" s="16" t="s">
        <v>1623</v>
      </c>
      <c r="B365" s="16" t="s">
        <v>1938</v>
      </c>
      <c r="C365" s="28">
        <v>88497</v>
      </c>
      <c r="D365" s="9" t="s">
        <v>10</v>
      </c>
      <c r="E365" s="16" t="s">
        <v>1541</v>
      </c>
      <c r="F365" s="11" t="s">
        <v>1531</v>
      </c>
      <c r="G365" s="14">
        <v>0</v>
      </c>
      <c r="H365" s="14">
        <v>0</v>
      </c>
      <c r="I365" s="14">
        <v>688.35</v>
      </c>
      <c r="J365" s="46" t="s">
        <v>1585</v>
      </c>
    </row>
    <row r="366" spans="1:10" ht="26.4" x14ac:dyDescent="0.25">
      <c r="A366" s="9" t="s">
        <v>1623</v>
      </c>
      <c r="B366" s="9" t="s">
        <v>1939</v>
      </c>
      <c r="C366" s="28">
        <v>88496</v>
      </c>
      <c r="D366" s="9" t="s">
        <v>10</v>
      </c>
      <c r="E366" s="16" t="s">
        <v>1588</v>
      </c>
      <c r="F366" s="11" t="s">
        <v>1531</v>
      </c>
      <c r="G366" s="14">
        <v>0</v>
      </c>
      <c r="H366" s="14">
        <v>0</v>
      </c>
      <c r="I366" s="14">
        <v>69.81</v>
      </c>
      <c r="J366" s="46" t="s">
        <v>1936</v>
      </c>
    </row>
    <row r="367" spans="1:10" ht="26.4" x14ac:dyDescent="0.25">
      <c r="A367" s="9" t="s">
        <v>1623</v>
      </c>
      <c r="B367" s="9" t="s">
        <v>1940</v>
      </c>
      <c r="C367" s="28">
        <v>88488</v>
      </c>
      <c r="D367" s="9" t="s">
        <v>10</v>
      </c>
      <c r="E367" s="16" t="s">
        <v>1589</v>
      </c>
      <c r="F367" s="11" t="s">
        <v>1531</v>
      </c>
      <c r="G367" s="14">
        <v>0</v>
      </c>
      <c r="H367" s="14">
        <v>0</v>
      </c>
      <c r="I367" s="14">
        <v>69.81</v>
      </c>
      <c r="J367" s="46" t="s">
        <v>1935</v>
      </c>
    </row>
    <row r="368" spans="1:10" x14ac:dyDescent="0.25">
      <c r="A368" s="12" t="s">
        <v>653</v>
      </c>
      <c r="B368" s="12" t="s">
        <v>1623</v>
      </c>
      <c r="C368" s="12"/>
      <c r="D368" s="12"/>
      <c r="E368" s="12" t="s">
        <v>654</v>
      </c>
      <c r="F368" s="12"/>
      <c r="G368" s="6"/>
      <c r="H368" s="6"/>
      <c r="I368" s="13"/>
      <c r="J368" s="35"/>
    </row>
    <row r="369" spans="1:10" ht="39.6" x14ac:dyDescent="0.25">
      <c r="A369" s="9" t="s">
        <v>655</v>
      </c>
      <c r="B369" s="9" t="s">
        <v>1623</v>
      </c>
      <c r="C369" s="10" t="s">
        <v>656</v>
      </c>
      <c r="D369" s="9" t="s">
        <v>10</v>
      </c>
      <c r="E369" s="9" t="s">
        <v>657</v>
      </c>
      <c r="F369" s="11" t="s">
        <v>12</v>
      </c>
      <c r="G369" s="5">
        <v>691.19</v>
      </c>
      <c r="H369" s="5">
        <v>691.19</v>
      </c>
      <c r="I369" s="14">
        <f t="shared" ref="I369:I370" si="60">G369-H369</f>
        <v>0</v>
      </c>
      <c r="J369" s="46" t="s">
        <v>1623</v>
      </c>
    </row>
    <row r="370" spans="1:10" ht="39.6" x14ac:dyDescent="0.25">
      <c r="A370" s="9" t="s">
        <v>658</v>
      </c>
      <c r="B370" s="9" t="s">
        <v>1623</v>
      </c>
      <c r="C370" s="10" t="s">
        <v>659</v>
      </c>
      <c r="D370" s="9" t="s">
        <v>10</v>
      </c>
      <c r="E370" s="9" t="s">
        <v>660</v>
      </c>
      <c r="F370" s="11" t="s">
        <v>12</v>
      </c>
      <c r="G370" s="5">
        <v>123.16</v>
      </c>
      <c r="H370" s="5">
        <v>123.16</v>
      </c>
      <c r="I370" s="14">
        <f t="shared" si="60"/>
        <v>0</v>
      </c>
      <c r="J370" s="46" t="s">
        <v>1623</v>
      </c>
    </row>
    <row r="371" spans="1:10" ht="39.6" x14ac:dyDescent="0.25">
      <c r="A371" s="9" t="s">
        <v>661</v>
      </c>
      <c r="B371" s="9" t="s">
        <v>1623</v>
      </c>
      <c r="C371" s="10" t="s">
        <v>662</v>
      </c>
      <c r="D371" s="9" t="s">
        <v>10</v>
      </c>
      <c r="E371" s="9" t="s">
        <v>663</v>
      </c>
      <c r="F371" s="11" t="s">
        <v>12</v>
      </c>
      <c r="G371" s="5">
        <v>55.9</v>
      </c>
      <c r="H371" s="5">
        <v>0</v>
      </c>
      <c r="I371" s="14">
        <v>0</v>
      </c>
      <c r="J371" s="46" t="s">
        <v>1590</v>
      </c>
    </row>
    <row r="372" spans="1:10" ht="26.4" x14ac:dyDescent="0.25">
      <c r="A372" s="9" t="s">
        <v>664</v>
      </c>
      <c r="B372" s="9" t="s">
        <v>1623</v>
      </c>
      <c r="C372" s="10" t="s">
        <v>665</v>
      </c>
      <c r="D372" s="9" t="s">
        <v>10</v>
      </c>
      <c r="E372" s="9" t="s">
        <v>666</v>
      </c>
      <c r="F372" s="11" t="s">
        <v>16</v>
      </c>
      <c r="G372" s="5">
        <v>7.75</v>
      </c>
      <c r="H372" s="5">
        <v>0</v>
      </c>
      <c r="I372" s="14">
        <v>0</v>
      </c>
      <c r="J372" s="46" t="s">
        <v>1591</v>
      </c>
    </row>
    <row r="373" spans="1:10" x14ac:dyDescent="0.25">
      <c r="A373" s="12" t="s">
        <v>667</v>
      </c>
      <c r="B373" s="12">
        <v>12</v>
      </c>
      <c r="C373" s="12"/>
      <c r="D373" s="12"/>
      <c r="E373" s="12" t="s">
        <v>668</v>
      </c>
      <c r="F373" s="12"/>
      <c r="G373" s="6"/>
      <c r="H373" s="6"/>
      <c r="I373" s="13"/>
      <c r="J373" s="35"/>
    </row>
    <row r="374" spans="1:10" ht="26.4" x14ac:dyDescent="0.25">
      <c r="A374" s="9" t="s">
        <v>669</v>
      </c>
      <c r="B374" s="9" t="s">
        <v>1754</v>
      </c>
      <c r="C374" s="10" t="s">
        <v>670</v>
      </c>
      <c r="D374" s="9" t="s">
        <v>259</v>
      </c>
      <c r="E374" s="9" t="s">
        <v>671</v>
      </c>
      <c r="F374" s="11" t="s">
        <v>16</v>
      </c>
      <c r="G374" s="5">
        <v>394.26</v>
      </c>
      <c r="H374" s="5">
        <v>394.26</v>
      </c>
      <c r="I374" s="14">
        <v>60</v>
      </c>
      <c r="J374" s="46" t="s">
        <v>1592</v>
      </c>
    </row>
    <row r="375" spans="1:10" ht="39.6" x14ac:dyDescent="0.25">
      <c r="A375" s="9" t="s">
        <v>672</v>
      </c>
      <c r="B375" s="9" t="s">
        <v>1755</v>
      </c>
      <c r="C375" s="10" t="s">
        <v>673</v>
      </c>
      <c r="D375" s="9" t="s">
        <v>10</v>
      </c>
      <c r="E375" s="9" t="s">
        <v>674</v>
      </c>
      <c r="F375" s="11" t="s">
        <v>16</v>
      </c>
      <c r="G375" s="5">
        <v>11</v>
      </c>
      <c r="H375" s="5">
        <v>0</v>
      </c>
      <c r="I375" s="14">
        <f t="shared" ref="I375" si="61">G375-H375</f>
        <v>11</v>
      </c>
      <c r="J375" s="46" t="s">
        <v>1623</v>
      </c>
    </row>
    <row r="376" spans="1:10" x14ac:dyDescent="0.25">
      <c r="A376" s="12" t="s">
        <v>675</v>
      </c>
      <c r="B376" s="12">
        <v>13</v>
      </c>
      <c r="C376" s="12"/>
      <c r="D376" s="12"/>
      <c r="E376" s="12" t="s">
        <v>676</v>
      </c>
      <c r="F376" s="12"/>
      <c r="G376" s="6"/>
      <c r="H376" s="6"/>
      <c r="I376" s="13"/>
      <c r="J376" s="35"/>
    </row>
    <row r="377" spans="1:10" x14ac:dyDescent="0.25">
      <c r="A377" s="12" t="s">
        <v>677</v>
      </c>
      <c r="B377" s="12" t="s">
        <v>1756</v>
      </c>
      <c r="C377" s="12"/>
      <c r="D377" s="12"/>
      <c r="E377" s="12" t="s">
        <v>678</v>
      </c>
      <c r="F377" s="12"/>
      <c r="G377" s="6"/>
      <c r="H377" s="6"/>
      <c r="I377" s="13"/>
      <c r="J377" s="35"/>
    </row>
    <row r="378" spans="1:10" ht="39.6" x14ac:dyDescent="0.25">
      <c r="A378" s="9" t="s">
        <v>679</v>
      </c>
      <c r="B378" s="9" t="s">
        <v>1757</v>
      </c>
      <c r="C378" s="10" t="s">
        <v>680</v>
      </c>
      <c r="D378" s="9" t="s">
        <v>10</v>
      </c>
      <c r="E378" s="9" t="s">
        <v>681</v>
      </c>
      <c r="F378" s="11" t="s">
        <v>56</v>
      </c>
      <c r="G378" s="5">
        <v>1</v>
      </c>
      <c r="H378" s="5">
        <v>0</v>
      </c>
      <c r="I378" s="14">
        <f t="shared" ref="I378" si="62">G378-H378</f>
        <v>1</v>
      </c>
      <c r="J378" s="46" t="s">
        <v>1623</v>
      </c>
    </row>
    <row r="379" spans="1:10" x14ac:dyDescent="0.25">
      <c r="A379" s="12" t="s">
        <v>682</v>
      </c>
      <c r="B379" s="12" t="s">
        <v>1758</v>
      </c>
      <c r="C379" s="12"/>
      <c r="D379" s="12"/>
      <c r="E379" s="12" t="s">
        <v>683</v>
      </c>
      <c r="F379" s="12"/>
      <c r="G379" s="6"/>
      <c r="H379" s="6"/>
      <c r="I379" s="13"/>
      <c r="J379" s="35"/>
    </row>
    <row r="380" spans="1:10" ht="39.6" x14ac:dyDescent="0.25">
      <c r="A380" s="9" t="s">
        <v>684</v>
      </c>
      <c r="B380" s="9" t="s">
        <v>1623</v>
      </c>
      <c r="C380" s="10" t="s">
        <v>685</v>
      </c>
      <c r="D380" s="9" t="s">
        <v>10</v>
      </c>
      <c r="E380" s="9" t="s">
        <v>686</v>
      </c>
      <c r="F380" s="11" t="s">
        <v>16</v>
      </c>
      <c r="G380" s="5">
        <v>860</v>
      </c>
      <c r="H380" s="5">
        <v>860</v>
      </c>
      <c r="I380" s="14">
        <f t="shared" ref="I380:I388" si="63">G380-H380</f>
        <v>0</v>
      </c>
      <c r="J380" s="46" t="s">
        <v>1623</v>
      </c>
    </row>
    <row r="381" spans="1:10" ht="39.6" x14ac:dyDescent="0.25">
      <c r="A381" s="9" t="s">
        <v>687</v>
      </c>
      <c r="B381" s="9" t="s">
        <v>1623</v>
      </c>
      <c r="C381" s="10" t="s">
        <v>688</v>
      </c>
      <c r="D381" s="9" t="s">
        <v>10</v>
      </c>
      <c r="E381" s="9" t="s">
        <v>689</v>
      </c>
      <c r="F381" s="11" t="s">
        <v>16</v>
      </c>
      <c r="G381" s="5">
        <v>33.799999999999997</v>
      </c>
      <c r="H381" s="5">
        <v>33.799999999999997</v>
      </c>
      <c r="I381" s="14">
        <f t="shared" si="63"/>
        <v>0</v>
      </c>
      <c r="J381" s="46" t="s">
        <v>1623</v>
      </c>
    </row>
    <row r="382" spans="1:10" ht="39.6" x14ac:dyDescent="0.25">
      <c r="A382" s="9" t="s">
        <v>690</v>
      </c>
      <c r="B382" s="9" t="s">
        <v>1623</v>
      </c>
      <c r="C382" s="10" t="s">
        <v>691</v>
      </c>
      <c r="D382" s="9" t="s">
        <v>10</v>
      </c>
      <c r="E382" s="9" t="s">
        <v>692</v>
      </c>
      <c r="F382" s="11" t="s">
        <v>16</v>
      </c>
      <c r="G382" s="5">
        <v>8.6999999999999993</v>
      </c>
      <c r="H382" s="5">
        <v>8.6999999999999993</v>
      </c>
      <c r="I382" s="14">
        <f t="shared" si="63"/>
        <v>0</v>
      </c>
      <c r="J382" s="46" t="s">
        <v>1623</v>
      </c>
    </row>
    <row r="383" spans="1:10" ht="39.6" x14ac:dyDescent="0.25">
      <c r="A383" s="9" t="s">
        <v>693</v>
      </c>
      <c r="B383" s="9" t="s">
        <v>1623</v>
      </c>
      <c r="C383" s="10" t="s">
        <v>694</v>
      </c>
      <c r="D383" s="9" t="s">
        <v>10</v>
      </c>
      <c r="E383" s="9" t="s">
        <v>695</v>
      </c>
      <c r="F383" s="11" t="s">
        <v>16</v>
      </c>
      <c r="G383" s="5">
        <v>16.28</v>
      </c>
      <c r="H383" s="5">
        <v>16.28</v>
      </c>
      <c r="I383" s="14">
        <f t="shared" si="63"/>
        <v>0</v>
      </c>
      <c r="J383" s="46" t="s">
        <v>1623</v>
      </c>
    </row>
    <row r="384" spans="1:10" ht="39.6" x14ac:dyDescent="0.25">
      <c r="A384" s="9" t="s">
        <v>696</v>
      </c>
      <c r="B384" s="9" t="s">
        <v>1623</v>
      </c>
      <c r="C384" s="10" t="s">
        <v>697</v>
      </c>
      <c r="D384" s="9" t="s">
        <v>10</v>
      </c>
      <c r="E384" s="9" t="s">
        <v>698</v>
      </c>
      <c r="F384" s="11" t="s">
        <v>16</v>
      </c>
      <c r="G384" s="5">
        <v>130.63</v>
      </c>
      <c r="H384" s="5">
        <v>130.63</v>
      </c>
      <c r="I384" s="14">
        <f t="shared" si="63"/>
        <v>0</v>
      </c>
      <c r="J384" s="46" t="s">
        <v>1623</v>
      </c>
    </row>
    <row r="385" spans="1:10" ht="39.6" x14ac:dyDescent="0.25">
      <c r="A385" s="9" t="s">
        <v>699</v>
      </c>
      <c r="B385" s="9" t="s">
        <v>1623</v>
      </c>
      <c r="C385" s="10" t="s">
        <v>700</v>
      </c>
      <c r="D385" s="9" t="s">
        <v>10</v>
      </c>
      <c r="E385" s="9" t="s">
        <v>701</v>
      </c>
      <c r="F385" s="11" t="s">
        <v>56</v>
      </c>
      <c r="G385" s="5">
        <v>50</v>
      </c>
      <c r="H385" s="5">
        <v>50</v>
      </c>
      <c r="I385" s="14">
        <f t="shared" si="63"/>
        <v>0</v>
      </c>
      <c r="J385" s="46" t="s">
        <v>1623</v>
      </c>
    </row>
    <row r="386" spans="1:10" ht="39.6" x14ac:dyDescent="0.25">
      <c r="A386" s="9" t="s">
        <v>702</v>
      </c>
      <c r="B386" s="9" t="s">
        <v>1623</v>
      </c>
      <c r="C386" s="10" t="s">
        <v>703</v>
      </c>
      <c r="D386" s="9" t="s">
        <v>10</v>
      </c>
      <c r="E386" s="9" t="s">
        <v>704</v>
      </c>
      <c r="F386" s="11" t="s">
        <v>16</v>
      </c>
      <c r="G386" s="5">
        <v>1.45</v>
      </c>
      <c r="H386" s="5">
        <v>1.45</v>
      </c>
      <c r="I386" s="14">
        <f t="shared" si="63"/>
        <v>0</v>
      </c>
      <c r="J386" s="46" t="s">
        <v>1623</v>
      </c>
    </row>
    <row r="387" spans="1:10" ht="39.6" x14ac:dyDescent="0.25">
      <c r="A387" s="9" t="s">
        <v>705</v>
      </c>
      <c r="B387" s="9" t="s">
        <v>1623</v>
      </c>
      <c r="C387" s="10" t="s">
        <v>706</v>
      </c>
      <c r="D387" s="9" t="s">
        <v>10</v>
      </c>
      <c r="E387" s="9" t="s">
        <v>707</v>
      </c>
      <c r="F387" s="11" t="s">
        <v>16</v>
      </c>
      <c r="G387" s="5">
        <v>1.98</v>
      </c>
      <c r="H387" s="5">
        <v>1.98</v>
      </c>
      <c r="I387" s="14">
        <f t="shared" si="63"/>
        <v>0</v>
      </c>
      <c r="J387" s="46" t="s">
        <v>1623</v>
      </c>
    </row>
    <row r="388" spans="1:10" ht="39.6" x14ac:dyDescent="0.25">
      <c r="A388" s="9" t="s">
        <v>708</v>
      </c>
      <c r="B388" s="9" t="s">
        <v>1623</v>
      </c>
      <c r="C388" s="10" t="s">
        <v>709</v>
      </c>
      <c r="D388" s="9" t="s">
        <v>10</v>
      </c>
      <c r="E388" s="9" t="s">
        <v>710</v>
      </c>
      <c r="F388" s="11" t="s">
        <v>16</v>
      </c>
      <c r="G388" s="5">
        <v>6.93</v>
      </c>
      <c r="H388" s="5">
        <v>6.93</v>
      </c>
      <c r="I388" s="14">
        <f t="shared" si="63"/>
        <v>0</v>
      </c>
      <c r="J388" s="46" t="s">
        <v>1623</v>
      </c>
    </row>
    <row r="389" spans="1:10" x14ac:dyDescent="0.25">
      <c r="A389" s="9" t="s">
        <v>711</v>
      </c>
      <c r="B389" s="9" t="s">
        <v>1759</v>
      </c>
      <c r="C389" s="10" t="s">
        <v>712</v>
      </c>
      <c r="D389" s="9" t="s">
        <v>259</v>
      </c>
      <c r="E389" s="9" t="s">
        <v>713</v>
      </c>
      <c r="F389" s="11" t="s">
        <v>56</v>
      </c>
      <c r="G389" s="5">
        <v>23</v>
      </c>
      <c r="H389" s="5">
        <v>0</v>
      </c>
      <c r="I389" s="14">
        <f t="shared" ref="I389:I391" si="64">G389-H389</f>
        <v>23</v>
      </c>
      <c r="J389" s="46" t="s">
        <v>1623</v>
      </c>
    </row>
    <row r="390" spans="1:10" x14ac:dyDescent="0.25">
      <c r="A390" s="9" t="s">
        <v>714</v>
      </c>
      <c r="B390" s="9" t="s">
        <v>1760</v>
      </c>
      <c r="C390" s="10" t="s">
        <v>715</v>
      </c>
      <c r="D390" s="9" t="s">
        <v>259</v>
      </c>
      <c r="E390" s="9" t="s">
        <v>716</v>
      </c>
      <c r="F390" s="11" t="s">
        <v>56</v>
      </c>
      <c r="G390" s="5">
        <v>8</v>
      </c>
      <c r="H390" s="5">
        <v>0</v>
      </c>
      <c r="I390" s="14">
        <f t="shared" si="64"/>
        <v>8</v>
      </c>
      <c r="J390" s="46" t="s">
        <v>1623</v>
      </c>
    </row>
    <row r="391" spans="1:10" x14ac:dyDescent="0.25">
      <c r="A391" s="9" t="s">
        <v>717</v>
      </c>
      <c r="B391" s="9" t="s">
        <v>1623</v>
      </c>
      <c r="C391" s="10" t="s">
        <v>718</v>
      </c>
      <c r="D391" s="9" t="s">
        <v>259</v>
      </c>
      <c r="E391" s="9" t="s">
        <v>719</v>
      </c>
      <c r="F391" s="11" t="s">
        <v>16</v>
      </c>
      <c r="G391" s="5">
        <v>231.04</v>
      </c>
      <c r="H391" s="5">
        <v>231.04</v>
      </c>
      <c r="I391" s="14">
        <f t="shared" si="64"/>
        <v>0</v>
      </c>
      <c r="J391" s="46" t="s">
        <v>1623</v>
      </c>
    </row>
    <row r="392" spans="1:10" x14ac:dyDescent="0.25">
      <c r="A392" s="9" t="s">
        <v>720</v>
      </c>
      <c r="B392" s="9" t="s">
        <v>1761</v>
      </c>
      <c r="C392" s="10" t="s">
        <v>721</v>
      </c>
      <c r="D392" s="9" t="s">
        <v>259</v>
      </c>
      <c r="E392" s="9" t="s">
        <v>722</v>
      </c>
      <c r="F392" s="11" t="s">
        <v>56</v>
      </c>
      <c r="G392" s="5">
        <v>25</v>
      </c>
      <c r="H392" s="5">
        <v>0</v>
      </c>
      <c r="I392" s="14">
        <f t="shared" ref="I392:I397" si="65">G392-H392</f>
        <v>25</v>
      </c>
      <c r="J392" s="46" t="s">
        <v>1623</v>
      </c>
    </row>
    <row r="393" spans="1:10" x14ac:dyDescent="0.25">
      <c r="A393" s="9" t="s">
        <v>723</v>
      </c>
      <c r="B393" s="9" t="s">
        <v>1762</v>
      </c>
      <c r="C393" s="10" t="s">
        <v>724</v>
      </c>
      <c r="D393" s="9" t="s">
        <v>259</v>
      </c>
      <c r="E393" s="9" t="s">
        <v>725</v>
      </c>
      <c r="F393" s="11" t="s">
        <v>56</v>
      </c>
      <c r="G393" s="5">
        <v>30</v>
      </c>
      <c r="H393" s="5">
        <v>0</v>
      </c>
      <c r="I393" s="14">
        <f t="shared" si="65"/>
        <v>30</v>
      </c>
      <c r="J393" s="46" t="s">
        <v>1623</v>
      </c>
    </row>
    <row r="394" spans="1:10" x14ac:dyDescent="0.25">
      <c r="A394" s="9" t="s">
        <v>726</v>
      </c>
      <c r="B394" s="9" t="s">
        <v>1763</v>
      </c>
      <c r="C394" s="10" t="s">
        <v>727</v>
      </c>
      <c r="D394" s="9" t="s">
        <v>259</v>
      </c>
      <c r="E394" s="9" t="s">
        <v>728</v>
      </c>
      <c r="F394" s="11" t="s">
        <v>56</v>
      </c>
      <c r="G394" s="5">
        <v>60</v>
      </c>
      <c r="H394" s="5">
        <v>0</v>
      </c>
      <c r="I394" s="14">
        <f t="shared" si="65"/>
        <v>60</v>
      </c>
      <c r="J394" s="46" t="s">
        <v>1623</v>
      </c>
    </row>
    <row r="395" spans="1:10" x14ac:dyDescent="0.25">
      <c r="A395" s="9" t="s">
        <v>729</v>
      </c>
      <c r="B395" s="9" t="s">
        <v>1764</v>
      </c>
      <c r="C395" s="10" t="s">
        <v>730</v>
      </c>
      <c r="D395" s="9" t="s">
        <v>259</v>
      </c>
      <c r="E395" s="9" t="s">
        <v>731</v>
      </c>
      <c r="F395" s="11" t="s">
        <v>56</v>
      </c>
      <c r="G395" s="5">
        <v>1</v>
      </c>
      <c r="H395" s="5">
        <v>0</v>
      </c>
      <c r="I395" s="14">
        <f t="shared" si="65"/>
        <v>1</v>
      </c>
      <c r="J395" s="46" t="s">
        <v>1623</v>
      </c>
    </row>
    <row r="396" spans="1:10" x14ac:dyDescent="0.25">
      <c r="A396" s="9" t="s">
        <v>732</v>
      </c>
      <c r="B396" s="9" t="s">
        <v>1765</v>
      </c>
      <c r="C396" s="10" t="s">
        <v>733</v>
      </c>
      <c r="D396" s="9" t="s">
        <v>259</v>
      </c>
      <c r="E396" s="9" t="s">
        <v>734</v>
      </c>
      <c r="F396" s="11" t="s">
        <v>56</v>
      </c>
      <c r="G396" s="5">
        <v>44</v>
      </c>
      <c r="H396" s="5">
        <v>0</v>
      </c>
      <c r="I396" s="14">
        <f t="shared" si="65"/>
        <v>44</v>
      </c>
      <c r="J396" s="46" t="s">
        <v>1623</v>
      </c>
    </row>
    <row r="397" spans="1:10" x14ac:dyDescent="0.25">
      <c r="A397" s="9" t="s">
        <v>735</v>
      </c>
      <c r="B397" s="9" t="s">
        <v>1766</v>
      </c>
      <c r="C397" s="10" t="s">
        <v>736</v>
      </c>
      <c r="D397" s="9" t="s">
        <v>259</v>
      </c>
      <c r="E397" s="9" t="s">
        <v>737</v>
      </c>
      <c r="F397" s="11" t="s">
        <v>56</v>
      </c>
      <c r="G397" s="5">
        <v>40</v>
      </c>
      <c r="H397" s="5">
        <v>0</v>
      </c>
      <c r="I397" s="14">
        <f t="shared" si="65"/>
        <v>40</v>
      </c>
      <c r="J397" s="46" t="s">
        <v>1623</v>
      </c>
    </row>
    <row r="398" spans="1:10" ht="26.4" x14ac:dyDescent="0.25">
      <c r="A398" s="38" t="s">
        <v>738</v>
      </c>
      <c r="B398" s="38" t="s">
        <v>1767</v>
      </c>
      <c r="C398" s="21" t="s">
        <v>739</v>
      </c>
      <c r="D398" s="38" t="s">
        <v>259</v>
      </c>
      <c r="E398" s="38" t="s">
        <v>740</v>
      </c>
      <c r="F398" s="29" t="s">
        <v>16</v>
      </c>
      <c r="G398" s="8">
        <v>22.56</v>
      </c>
      <c r="H398" s="8">
        <v>0</v>
      </c>
      <c r="I398" s="43">
        <f>G398-H398</f>
        <v>22.56</v>
      </c>
      <c r="J398" s="39" t="s">
        <v>1623</v>
      </c>
    </row>
    <row r="399" spans="1:10" ht="26.4" x14ac:dyDescent="0.25">
      <c r="A399" s="38" t="s">
        <v>741</v>
      </c>
      <c r="B399" s="38" t="s">
        <v>1768</v>
      </c>
      <c r="C399" s="21" t="s">
        <v>742</v>
      </c>
      <c r="D399" s="38" t="s">
        <v>259</v>
      </c>
      <c r="E399" s="38" t="s">
        <v>743</v>
      </c>
      <c r="F399" s="29" t="s">
        <v>16</v>
      </c>
      <c r="G399" s="8">
        <v>120.29</v>
      </c>
      <c r="H399" s="8">
        <v>0</v>
      </c>
      <c r="I399" s="43">
        <f>G399-H399</f>
        <v>120.29</v>
      </c>
      <c r="J399" s="39" t="s">
        <v>1623</v>
      </c>
    </row>
    <row r="400" spans="1:10" x14ac:dyDescent="0.25">
      <c r="A400" s="9" t="s">
        <v>744</v>
      </c>
      <c r="B400" s="9" t="s">
        <v>1623</v>
      </c>
      <c r="C400" s="10" t="s">
        <v>745</v>
      </c>
      <c r="D400" s="9" t="s">
        <v>259</v>
      </c>
      <c r="E400" s="9" t="s">
        <v>746</v>
      </c>
      <c r="F400" s="11" t="s">
        <v>56</v>
      </c>
      <c r="G400" s="5">
        <v>7</v>
      </c>
      <c r="H400" s="5">
        <v>7</v>
      </c>
      <c r="I400" s="14">
        <f t="shared" ref="I400:I402" si="66">G400-H400</f>
        <v>0</v>
      </c>
      <c r="J400" s="46" t="s">
        <v>1623</v>
      </c>
    </row>
    <row r="401" spans="1:10" x14ac:dyDescent="0.25">
      <c r="A401" s="9" t="s">
        <v>747</v>
      </c>
      <c r="B401" s="9" t="s">
        <v>1623</v>
      </c>
      <c r="C401" s="10" t="s">
        <v>748</v>
      </c>
      <c r="D401" s="9" t="s">
        <v>259</v>
      </c>
      <c r="E401" s="9" t="s">
        <v>749</v>
      </c>
      <c r="F401" s="11" t="s">
        <v>56</v>
      </c>
      <c r="G401" s="5">
        <v>96</v>
      </c>
      <c r="H401" s="5">
        <v>96</v>
      </c>
      <c r="I401" s="14">
        <f t="shared" si="66"/>
        <v>0</v>
      </c>
      <c r="J401" s="46" t="s">
        <v>1623</v>
      </c>
    </row>
    <row r="402" spans="1:10" x14ac:dyDescent="0.25">
      <c r="A402" s="9" t="s">
        <v>750</v>
      </c>
      <c r="B402" s="9" t="s">
        <v>1769</v>
      </c>
      <c r="C402" s="10" t="s">
        <v>751</v>
      </c>
      <c r="D402" s="9" t="s">
        <v>259</v>
      </c>
      <c r="E402" s="9" t="s">
        <v>752</v>
      </c>
      <c r="F402" s="11" t="s">
        <v>56</v>
      </c>
      <c r="G402" s="5">
        <v>18</v>
      </c>
      <c r="H402" s="5">
        <v>0</v>
      </c>
      <c r="I402" s="14">
        <f t="shared" si="66"/>
        <v>18</v>
      </c>
      <c r="J402" s="46" t="s">
        <v>1623</v>
      </c>
    </row>
    <row r="403" spans="1:10" ht="26.4" x14ac:dyDescent="0.25">
      <c r="A403" s="9" t="s">
        <v>1623</v>
      </c>
      <c r="B403" s="9" t="s">
        <v>1770</v>
      </c>
      <c r="C403" s="10">
        <v>90447</v>
      </c>
      <c r="D403" s="9" t="s">
        <v>10</v>
      </c>
      <c r="E403" s="9" t="s">
        <v>1550</v>
      </c>
      <c r="F403" s="11" t="s">
        <v>16</v>
      </c>
      <c r="G403" s="5">
        <v>0</v>
      </c>
      <c r="H403" s="5">
        <v>0</v>
      </c>
      <c r="I403" s="14">
        <v>60</v>
      </c>
      <c r="J403" s="46" t="s">
        <v>1593</v>
      </c>
    </row>
    <row r="404" spans="1:10" ht="39.6" x14ac:dyDescent="0.25">
      <c r="A404" s="9" t="s">
        <v>1623</v>
      </c>
      <c r="B404" s="9" t="s">
        <v>1771</v>
      </c>
      <c r="C404" s="10">
        <v>91855</v>
      </c>
      <c r="D404" s="9" t="s">
        <v>10</v>
      </c>
      <c r="E404" s="9" t="s">
        <v>1551</v>
      </c>
      <c r="F404" s="11" t="s">
        <v>16</v>
      </c>
      <c r="G404" s="5">
        <v>0</v>
      </c>
      <c r="H404" s="5">
        <v>0</v>
      </c>
      <c r="I404" s="14">
        <v>60</v>
      </c>
      <c r="J404" s="46" t="s">
        <v>1593</v>
      </c>
    </row>
    <row r="405" spans="1:10" x14ac:dyDescent="0.25">
      <c r="A405" s="12" t="s">
        <v>753</v>
      </c>
      <c r="B405" s="12" t="s">
        <v>1552</v>
      </c>
      <c r="C405" s="12"/>
      <c r="D405" s="12"/>
      <c r="E405" s="12" t="s">
        <v>754</v>
      </c>
      <c r="F405" s="12"/>
      <c r="G405" s="6"/>
      <c r="H405" s="6"/>
      <c r="I405" s="13"/>
      <c r="J405" s="35"/>
    </row>
    <row r="406" spans="1:10" ht="39.6" x14ac:dyDescent="0.25">
      <c r="A406" s="9" t="s">
        <v>755</v>
      </c>
      <c r="B406" s="9" t="s">
        <v>1772</v>
      </c>
      <c r="C406" s="10" t="s">
        <v>756</v>
      </c>
      <c r="D406" s="9" t="s">
        <v>10</v>
      </c>
      <c r="E406" s="9" t="s">
        <v>757</v>
      </c>
      <c r="F406" s="11" t="s">
        <v>56</v>
      </c>
      <c r="G406" s="5">
        <v>2</v>
      </c>
      <c r="H406" s="5">
        <v>0</v>
      </c>
      <c r="I406" s="14">
        <f t="shared" ref="I406:I429" si="67">G406-H406</f>
        <v>2</v>
      </c>
      <c r="J406" s="46" t="s">
        <v>1623</v>
      </c>
    </row>
    <row r="407" spans="1:10" ht="39.6" x14ac:dyDescent="0.25">
      <c r="A407" s="9" t="s">
        <v>758</v>
      </c>
      <c r="B407" s="9" t="s">
        <v>1773</v>
      </c>
      <c r="C407" s="10" t="s">
        <v>759</v>
      </c>
      <c r="D407" s="9" t="s">
        <v>10</v>
      </c>
      <c r="E407" s="9" t="s">
        <v>760</v>
      </c>
      <c r="F407" s="11" t="s">
        <v>56</v>
      </c>
      <c r="G407" s="5">
        <v>1</v>
      </c>
      <c r="H407" s="5">
        <v>0</v>
      </c>
      <c r="I407" s="14">
        <f t="shared" si="67"/>
        <v>1</v>
      </c>
      <c r="J407" s="46" t="s">
        <v>1623</v>
      </c>
    </row>
    <row r="408" spans="1:10" ht="39.6" x14ac:dyDescent="0.25">
      <c r="A408" s="9" t="s">
        <v>761</v>
      </c>
      <c r="B408" s="9" t="s">
        <v>1774</v>
      </c>
      <c r="C408" s="10" t="s">
        <v>762</v>
      </c>
      <c r="D408" s="9" t="s">
        <v>10</v>
      </c>
      <c r="E408" s="9" t="s">
        <v>763</v>
      </c>
      <c r="F408" s="11" t="s">
        <v>56</v>
      </c>
      <c r="G408" s="5">
        <v>9</v>
      </c>
      <c r="H408" s="5">
        <v>0</v>
      </c>
      <c r="I408" s="14">
        <f t="shared" si="67"/>
        <v>9</v>
      </c>
      <c r="J408" s="46" t="s">
        <v>1623</v>
      </c>
    </row>
    <row r="409" spans="1:10" ht="39.6" x14ac:dyDescent="0.25">
      <c r="A409" s="9" t="s">
        <v>764</v>
      </c>
      <c r="B409" s="9" t="s">
        <v>1775</v>
      </c>
      <c r="C409" s="10" t="s">
        <v>765</v>
      </c>
      <c r="D409" s="9" t="s">
        <v>10</v>
      </c>
      <c r="E409" s="9" t="s">
        <v>766</v>
      </c>
      <c r="F409" s="11" t="s">
        <v>56</v>
      </c>
      <c r="G409" s="5">
        <v>10</v>
      </c>
      <c r="H409" s="5">
        <v>0</v>
      </c>
      <c r="I409" s="14">
        <f t="shared" si="67"/>
        <v>10</v>
      </c>
      <c r="J409" s="46" t="s">
        <v>1623</v>
      </c>
    </row>
    <row r="410" spans="1:10" ht="26.4" x14ac:dyDescent="0.25">
      <c r="A410" s="9" t="s">
        <v>767</v>
      </c>
      <c r="B410" s="9" t="s">
        <v>1776</v>
      </c>
      <c r="C410" s="10" t="s">
        <v>768</v>
      </c>
      <c r="D410" s="9" t="s">
        <v>10</v>
      </c>
      <c r="E410" s="9" t="s">
        <v>769</v>
      </c>
      <c r="F410" s="11" t="s">
        <v>56</v>
      </c>
      <c r="G410" s="5">
        <v>12</v>
      </c>
      <c r="H410" s="5">
        <v>0</v>
      </c>
      <c r="I410" s="14">
        <f t="shared" si="67"/>
        <v>12</v>
      </c>
      <c r="J410" s="46" t="s">
        <v>1623</v>
      </c>
    </row>
    <row r="411" spans="1:10" ht="39.6" x14ac:dyDescent="0.25">
      <c r="A411" s="9" t="s">
        <v>770</v>
      </c>
      <c r="B411" s="9" t="s">
        <v>1777</v>
      </c>
      <c r="C411" s="10" t="s">
        <v>771</v>
      </c>
      <c r="D411" s="9" t="s">
        <v>10</v>
      </c>
      <c r="E411" s="9" t="s">
        <v>772</v>
      </c>
      <c r="F411" s="11" t="s">
        <v>56</v>
      </c>
      <c r="G411" s="5">
        <v>6</v>
      </c>
      <c r="H411" s="5">
        <v>0</v>
      </c>
      <c r="I411" s="14">
        <f t="shared" si="67"/>
        <v>6</v>
      </c>
      <c r="J411" s="46" t="s">
        <v>1623</v>
      </c>
    </row>
    <row r="412" spans="1:10" ht="39.6" x14ac:dyDescent="0.25">
      <c r="A412" s="9" t="s">
        <v>773</v>
      </c>
      <c r="B412" s="9" t="s">
        <v>1778</v>
      </c>
      <c r="C412" s="10" t="s">
        <v>774</v>
      </c>
      <c r="D412" s="9" t="s">
        <v>10</v>
      </c>
      <c r="E412" s="9" t="s">
        <v>775</v>
      </c>
      <c r="F412" s="11" t="s">
        <v>56</v>
      </c>
      <c r="G412" s="5">
        <v>7</v>
      </c>
      <c r="H412" s="5">
        <v>0</v>
      </c>
      <c r="I412" s="14">
        <f t="shared" si="67"/>
        <v>7</v>
      </c>
      <c r="J412" s="46" t="s">
        <v>1623</v>
      </c>
    </row>
    <row r="413" spans="1:10" ht="26.4" x14ac:dyDescent="0.25">
      <c r="A413" s="9" t="s">
        <v>776</v>
      </c>
      <c r="B413" s="9" t="s">
        <v>1779</v>
      </c>
      <c r="C413" s="10" t="s">
        <v>777</v>
      </c>
      <c r="D413" s="9" t="s">
        <v>10</v>
      </c>
      <c r="E413" s="9" t="s">
        <v>778</v>
      </c>
      <c r="F413" s="11" t="s">
        <v>56</v>
      </c>
      <c r="G413" s="5">
        <v>4</v>
      </c>
      <c r="H413" s="5">
        <v>0</v>
      </c>
      <c r="I413" s="14">
        <f t="shared" si="67"/>
        <v>4</v>
      </c>
      <c r="J413" s="46" t="s">
        <v>1623</v>
      </c>
    </row>
    <row r="414" spans="1:10" ht="26.4" x14ac:dyDescent="0.25">
      <c r="A414" s="9" t="s">
        <v>779</v>
      </c>
      <c r="B414" s="9" t="s">
        <v>1780</v>
      </c>
      <c r="C414" s="10" t="s">
        <v>780</v>
      </c>
      <c r="D414" s="9" t="s">
        <v>10</v>
      </c>
      <c r="E414" s="9" t="s">
        <v>781</v>
      </c>
      <c r="F414" s="11" t="s">
        <v>56</v>
      </c>
      <c r="G414" s="5">
        <v>13</v>
      </c>
      <c r="H414" s="5">
        <v>0</v>
      </c>
      <c r="I414" s="14">
        <f t="shared" si="67"/>
        <v>13</v>
      </c>
      <c r="J414" s="46" t="s">
        <v>1623</v>
      </c>
    </row>
    <row r="415" spans="1:10" ht="39.6" x14ac:dyDescent="0.25">
      <c r="A415" s="9" t="s">
        <v>782</v>
      </c>
      <c r="B415" s="9" t="s">
        <v>1781</v>
      </c>
      <c r="C415" s="10" t="s">
        <v>783</v>
      </c>
      <c r="D415" s="9" t="s">
        <v>10</v>
      </c>
      <c r="E415" s="9" t="s">
        <v>784</v>
      </c>
      <c r="F415" s="11" t="s">
        <v>56</v>
      </c>
      <c r="G415" s="5">
        <v>1</v>
      </c>
      <c r="H415" s="5">
        <v>0</v>
      </c>
      <c r="I415" s="14">
        <f t="shared" si="67"/>
        <v>1</v>
      </c>
      <c r="J415" s="46" t="s">
        <v>1623</v>
      </c>
    </row>
    <row r="416" spans="1:10" ht="26.4" x14ac:dyDescent="0.25">
      <c r="A416" s="9" t="s">
        <v>785</v>
      </c>
      <c r="B416" s="9" t="s">
        <v>1782</v>
      </c>
      <c r="C416" s="10" t="s">
        <v>786</v>
      </c>
      <c r="D416" s="9" t="s">
        <v>10</v>
      </c>
      <c r="E416" s="9" t="s">
        <v>787</v>
      </c>
      <c r="F416" s="11" t="s">
        <v>56</v>
      </c>
      <c r="G416" s="5">
        <v>27</v>
      </c>
      <c r="H416" s="5">
        <v>0</v>
      </c>
      <c r="I416" s="14">
        <f t="shared" si="67"/>
        <v>27</v>
      </c>
      <c r="J416" s="46" t="s">
        <v>1623</v>
      </c>
    </row>
    <row r="417" spans="1:12" x14ac:dyDescent="0.25">
      <c r="A417" s="12" t="s">
        <v>788</v>
      </c>
      <c r="B417" s="12" t="s">
        <v>1553</v>
      </c>
      <c r="C417" s="12"/>
      <c r="D417" s="12"/>
      <c r="E417" s="12" t="s">
        <v>789</v>
      </c>
      <c r="F417" s="12"/>
      <c r="G417" s="6"/>
      <c r="H417" s="6"/>
      <c r="I417" s="13"/>
      <c r="J417" s="35"/>
    </row>
    <row r="418" spans="1:12" ht="26.4" x14ac:dyDescent="0.25">
      <c r="A418" s="9" t="s">
        <v>790</v>
      </c>
      <c r="B418" s="9" t="s">
        <v>1783</v>
      </c>
      <c r="C418" s="10" t="s">
        <v>791</v>
      </c>
      <c r="D418" s="9" t="s">
        <v>10</v>
      </c>
      <c r="E418" s="9" t="s">
        <v>792</v>
      </c>
      <c r="F418" s="11" t="s">
        <v>16</v>
      </c>
      <c r="G418" s="5">
        <v>146.19999999999999</v>
      </c>
      <c r="H418" s="5">
        <v>0</v>
      </c>
      <c r="I418" s="14">
        <f t="shared" si="67"/>
        <v>146.19999999999999</v>
      </c>
      <c r="J418" s="46" t="s">
        <v>1623</v>
      </c>
    </row>
    <row r="419" spans="1:12" ht="39.6" x14ac:dyDescent="0.25">
      <c r="A419" s="9" t="s">
        <v>793</v>
      </c>
      <c r="B419" s="9" t="s">
        <v>1784</v>
      </c>
      <c r="C419" s="10" t="s">
        <v>794</v>
      </c>
      <c r="D419" s="9" t="s">
        <v>10</v>
      </c>
      <c r="E419" s="9" t="s">
        <v>795</v>
      </c>
      <c r="F419" s="11" t="s">
        <v>16</v>
      </c>
      <c r="G419" s="5">
        <v>139.19999999999999</v>
      </c>
      <c r="H419" s="5">
        <v>0</v>
      </c>
      <c r="I419" s="14">
        <f t="shared" si="67"/>
        <v>139.19999999999999</v>
      </c>
      <c r="J419" s="46" t="s">
        <v>1623</v>
      </c>
    </row>
    <row r="420" spans="1:12" ht="39.6" x14ac:dyDescent="0.25">
      <c r="A420" s="9" t="s">
        <v>796</v>
      </c>
      <c r="B420" s="9" t="s">
        <v>1785</v>
      </c>
      <c r="C420" s="10" t="s">
        <v>797</v>
      </c>
      <c r="D420" s="9" t="s">
        <v>10</v>
      </c>
      <c r="E420" s="9" t="s">
        <v>798</v>
      </c>
      <c r="F420" s="11" t="s">
        <v>16</v>
      </c>
      <c r="G420" s="5">
        <v>110.4</v>
      </c>
      <c r="H420" s="5">
        <v>0</v>
      </c>
      <c r="I420" s="14">
        <f t="shared" si="67"/>
        <v>110.4</v>
      </c>
      <c r="J420" s="46" t="s">
        <v>1623</v>
      </c>
    </row>
    <row r="421" spans="1:12" ht="39.6" x14ac:dyDescent="0.25">
      <c r="A421" s="9" t="s">
        <v>799</v>
      </c>
      <c r="B421" s="9" t="s">
        <v>1786</v>
      </c>
      <c r="C421" s="10" t="s">
        <v>800</v>
      </c>
      <c r="D421" s="9" t="s">
        <v>10</v>
      </c>
      <c r="E421" s="9" t="s">
        <v>801</v>
      </c>
      <c r="F421" s="11" t="s">
        <v>16</v>
      </c>
      <c r="G421" s="5">
        <v>2527.1999999999998</v>
      </c>
      <c r="H421" s="5">
        <v>0</v>
      </c>
      <c r="I421" s="14">
        <f>G421-H421+(60+(65.5*2+17.5*2))*3</f>
        <v>3205.2</v>
      </c>
      <c r="J421" s="46" t="s">
        <v>1594</v>
      </c>
      <c r="L421" s="45"/>
    </row>
    <row r="422" spans="1:12" ht="39.6" x14ac:dyDescent="0.25">
      <c r="A422" s="9" t="s">
        <v>802</v>
      </c>
      <c r="B422" s="9" t="s">
        <v>1787</v>
      </c>
      <c r="C422" s="10" t="s">
        <v>803</v>
      </c>
      <c r="D422" s="9" t="s">
        <v>10</v>
      </c>
      <c r="E422" s="9" t="s">
        <v>804</v>
      </c>
      <c r="F422" s="11" t="s">
        <v>16</v>
      </c>
      <c r="G422" s="5">
        <v>220.8</v>
      </c>
      <c r="H422" s="5">
        <v>0</v>
      </c>
      <c r="I422" s="14">
        <f t="shared" si="67"/>
        <v>220.8</v>
      </c>
      <c r="J422" s="46" t="s">
        <v>1623</v>
      </c>
    </row>
    <row r="423" spans="1:12" x14ac:dyDescent="0.25">
      <c r="A423" s="12" t="s">
        <v>805</v>
      </c>
      <c r="B423" s="12" t="s">
        <v>1586</v>
      </c>
      <c r="C423" s="12"/>
      <c r="D423" s="12"/>
      <c r="E423" s="12" t="s">
        <v>806</v>
      </c>
      <c r="F423" s="12"/>
      <c r="G423" s="6"/>
      <c r="H423" s="6"/>
      <c r="I423" s="13"/>
      <c r="J423" s="35"/>
    </row>
    <row r="424" spans="1:12" ht="26.4" x14ac:dyDescent="0.25">
      <c r="A424" s="9" t="s">
        <v>807</v>
      </c>
      <c r="B424" s="9" t="s">
        <v>1788</v>
      </c>
      <c r="C424" s="10" t="s">
        <v>808</v>
      </c>
      <c r="D424" s="9" t="s">
        <v>10</v>
      </c>
      <c r="E424" s="9" t="s">
        <v>809</v>
      </c>
      <c r="F424" s="11" t="s">
        <v>56</v>
      </c>
      <c r="G424" s="5">
        <v>4</v>
      </c>
      <c r="H424" s="5">
        <v>0</v>
      </c>
      <c r="I424" s="14">
        <f t="shared" si="67"/>
        <v>4</v>
      </c>
      <c r="J424" s="46" t="s">
        <v>1623</v>
      </c>
    </row>
    <row r="425" spans="1:12" ht="26.4" x14ac:dyDescent="0.25">
      <c r="A425" s="9" t="s">
        <v>810</v>
      </c>
      <c r="B425" s="9" t="s">
        <v>1789</v>
      </c>
      <c r="C425" s="10" t="s">
        <v>811</v>
      </c>
      <c r="D425" s="9" t="s">
        <v>10</v>
      </c>
      <c r="E425" s="9" t="s">
        <v>812</v>
      </c>
      <c r="F425" s="11" t="s">
        <v>56</v>
      </c>
      <c r="G425" s="5">
        <v>15</v>
      </c>
      <c r="H425" s="5">
        <v>0</v>
      </c>
      <c r="I425" s="14">
        <f t="shared" si="67"/>
        <v>15</v>
      </c>
      <c r="J425" s="46" t="s">
        <v>1623</v>
      </c>
    </row>
    <row r="426" spans="1:12" ht="26.4" x14ac:dyDescent="0.25">
      <c r="A426" s="9" t="s">
        <v>813</v>
      </c>
      <c r="B426" s="9" t="s">
        <v>1790</v>
      </c>
      <c r="C426" s="10" t="s">
        <v>814</v>
      </c>
      <c r="D426" s="9" t="s">
        <v>10</v>
      </c>
      <c r="E426" s="9" t="s">
        <v>815</v>
      </c>
      <c r="F426" s="11" t="s">
        <v>56</v>
      </c>
      <c r="G426" s="5">
        <v>24</v>
      </c>
      <c r="H426" s="5">
        <v>0</v>
      </c>
      <c r="I426" s="14">
        <f t="shared" si="67"/>
        <v>24</v>
      </c>
      <c r="J426" s="46" t="s">
        <v>1623</v>
      </c>
    </row>
    <row r="427" spans="1:12" ht="26.4" x14ac:dyDescent="0.25">
      <c r="A427" s="9" t="s">
        <v>816</v>
      </c>
      <c r="B427" s="9" t="s">
        <v>1791</v>
      </c>
      <c r="C427" s="10" t="s">
        <v>817</v>
      </c>
      <c r="D427" s="9" t="s">
        <v>10</v>
      </c>
      <c r="E427" s="9" t="s">
        <v>818</v>
      </c>
      <c r="F427" s="11" t="s">
        <v>56</v>
      </c>
      <c r="G427" s="5">
        <v>4</v>
      </c>
      <c r="H427" s="5">
        <v>0</v>
      </c>
      <c r="I427" s="14">
        <f t="shared" si="67"/>
        <v>4</v>
      </c>
      <c r="J427" s="46" t="s">
        <v>1623</v>
      </c>
    </row>
    <row r="428" spans="1:12" ht="26.4" x14ac:dyDescent="0.25">
      <c r="A428" s="9" t="s">
        <v>819</v>
      </c>
      <c r="B428" s="9" t="s">
        <v>1792</v>
      </c>
      <c r="C428" s="10" t="s">
        <v>820</v>
      </c>
      <c r="D428" s="9" t="s">
        <v>10</v>
      </c>
      <c r="E428" s="9" t="s">
        <v>821</v>
      </c>
      <c r="F428" s="11" t="s">
        <v>56</v>
      </c>
      <c r="G428" s="5">
        <v>1</v>
      </c>
      <c r="H428" s="5">
        <v>0</v>
      </c>
      <c r="I428" s="14">
        <f t="shared" si="67"/>
        <v>1</v>
      </c>
      <c r="J428" s="46" t="s">
        <v>1623</v>
      </c>
    </row>
    <row r="429" spans="1:12" ht="26.4" x14ac:dyDescent="0.25">
      <c r="A429" s="9" t="s">
        <v>822</v>
      </c>
      <c r="B429" s="9" t="s">
        <v>1793</v>
      </c>
      <c r="C429" s="10" t="s">
        <v>808</v>
      </c>
      <c r="D429" s="9" t="s">
        <v>10</v>
      </c>
      <c r="E429" s="9" t="s">
        <v>809</v>
      </c>
      <c r="F429" s="11" t="s">
        <v>56</v>
      </c>
      <c r="G429" s="5">
        <v>1</v>
      </c>
      <c r="H429" s="5">
        <v>0</v>
      </c>
      <c r="I429" s="14">
        <f t="shared" si="67"/>
        <v>1</v>
      </c>
      <c r="J429" s="46" t="s">
        <v>1623</v>
      </c>
    </row>
    <row r="430" spans="1:12" ht="26.4" x14ac:dyDescent="0.25">
      <c r="A430" s="38" t="s">
        <v>823</v>
      </c>
      <c r="B430" s="38" t="s">
        <v>1794</v>
      </c>
      <c r="C430" s="21">
        <v>39469</v>
      </c>
      <c r="D430" s="38" t="s">
        <v>10</v>
      </c>
      <c r="E430" s="38" t="s">
        <v>824</v>
      </c>
      <c r="F430" s="29" t="s">
        <v>56</v>
      </c>
      <c r="G430" s="8">
        <v>1</v>
      </c>
      <c r="H430" s="8">
        <v>0</v>
      </c>
      <c r="I430" s="43">
        <f>G430-H430</f>
        <v>1</v>
      </c>
      <c r="J430" s="39" t="s">
        <v>1623</v>
      </c>
    </row>
    <row r="431" spans="1:12" x14ac:dyDescent="0.25">
      <c r="A431" s="12" t="s">
        <v>825</v>
      </c>
      <c r="B431" s="12" t="s">
        <v>1587</v>
      </c>
      <c r="C431" s="12"/>
      <c r="D431" s="12"/>
      <c r="E431" s="12" t="s">
        <v>826</v>
      </c>
      <c r="F431" s="12"/>
      <c r="G431" s="6"/>
      <c r="H431" s="6"/>
      <c r="I431" s="13"/>
      <c r="J431" s="35"/>
    </row>
    <row r="432" spans="1:12" ht="39.6" x14ac:dyDescent="0.25">
      <c r="A432" s="9" t="s">
        <v>827</v>
      </c>
      <c r="B432" s="9" t="s">
        <v>1795</v>
      </c>
      <c r="C432" s="10" t="s">
        <v>828</v>
      </c>
      <c r="D432" s="9" t="s">
        <v>10</v>
      </c>
      <c r="E432" s="9" t="s">
        <v>829</v>
      </c>
      <c r="F432" s="11" t="s">
        <v>56</v>
      </c>
      <c r="G432" s="5">
        <v>1</v>
      </c>
      <c r="H432" s="5">
        <v>0</v>
      </c>
      <c r="I432" s="14">
        <f t="shared" ref="I432:I446" si="68">G432-H432</f>
        <v>1</v>
      </c>
      <c r="J432" s="46" t="s">
        <v>1623</v>
      </c>
    </row>
    <row r="433" spans="1:12" ht="26.4" x14ac:dyDescent="0.25">
      <c r="A433" s="9" t="s">
        <v>830</v>
      </c>
      <c r="B433" s="9" t="s">
        <v>1796</v>
      </c>
      <c r="C433" s="10" t="s">
        <v>831</v>
      </c>
      <c r="D433" s="9" t="s">
        <v>10</v>
      </c>
      <c r="E433" s="9" t="s">
        <v>832</v>
      </c>
      <c r="F433" s="11" t="s">
        <v>56</v>
      </c>
      <c r="G433" s="5">
        <v>4</v>
      </c>
      <c r="H433" s="5">
        <v>0</v>
      </c>
      <c r="I433" s="14">
        <f t="shared" si="68"/>
        <v>4</v>
      </c>
      <c r="J433" s="46" t="s">
        <v>1623</v>
      </c>
    </row>
    <row r="434" spans="1:12" ht="26.4" x14ac:dyDescent="0.25">
      <c r="A434" s="9" t="s">
        <v>833</v>
      </c>
      <c r="B434" s="9" t="s">
        <v>1797</v>
      </c>
      <c r="C434" s="10" t="s">
        <v>834</v>
      </c>
      <c r="D434" s="9" t="s">
        <v>10</v>
      </c>
      <c r="E434" s="9" t="s">
        <v>835</v>
      </c>
      <c r="F434" s="11" t="s">
        <v>56</v>
      </c>
      <c r="G434" s="5">
        <v>2</v>
      </c>
      <c r="H434" s="5">
        <v>0</v>
      </c>
      <c r="I434" s="14">
        <f t="shared" si="68"/>
        <v>2</v>
      </c>
      <c r="J434" s="46" t="s">
        <v>1623</v>
      </c>
    </row>
    <row r="435" spans="1:12" ht="39.6" x14ac:dyDescent="0.25">
      <c r="A435" s="9" t="s">
        <v>836</v>
      </c>
      <c r="B435" s="9" t="s">
        <v>1798</v>
      </c>
      <c r="C435" s="10" t="s">
        <v>837</v>
      </c>
      <c r="D435" s="9" t="s">
        <v>10</v>
      </c>
      <c r="E435" s="9" t="s">
        <v>838</v>
      </c>
      <c r="F435" s="11" t="s">
        <v>56</v>
      </c>
      <c r="G435" s="5">
        <v>5</v>
      </c>
      <c r="H435" s="5">
        <v>0</v>
      </c>
      <c r="I435" s="14">
        <f t="shared" si="68"/>
        <v>5</v>
      </c>
      <c r="J435" s="46" t="s">
        <v>1623</v>
      </c>
    </row>
    <row r="436" spans="1:12" ht="26.4" x14ac:dyDescent="0.25">
      <c r="A436" s="9" t="s">
        <v>839</v>
      </c>
      <c r="B436" s="9" t="s">
        <v>1799</v>
      </c>
      <c r="C436" s="10" t="s">
        <v>840</v>
      </c>
      <c r="D436" s="9" t="s">
        <v>10</v>
      </c>
      <c r="E436" s="9" t="s">
        <v>841</v>
      </c>
      <c r="F436" s="11" t="s">
        <v>56</v>
      </c>
      <c r="G436" s="5">
        <v>16</v>
      </c>
      <c r="H436" s="5">
        <v>0</v>
      </c>
      <c r="I436" s="14">
        <f t="shared" si="68"/>
        <v>16</v>
      </c>
      <c r="J436" s="46" t="s">
        <v>1623</v>
      </c>
    </row>
    <row r="437" spans="1:12" ht="26.4" x14ac:dyDescent="0.25">
      <c r="A437" s="9" t="s">
        <v>842</v>
      </c>
      <c r="B437" s="9" t="s">
        <v>1800</v>
      </c>
      <c r="C437" s="10" t="s">
        <v>843</v>
      </c>
      <c r="D437" s="9" t="s">
        <v>10</v>
      </c>
      <c r="E437" s="9" t="s">
        <v>844</v>
      </c>
      <c r="F437" s="11" t="s">
        <v>56</v>
      </c>
      <c r="G437" s="5">
        <v>4</v>
      </c>
      <c r="H437" s="5">
        <v>0</v>
      </c>
      <c r="I437" s="14">
        <v>10</v>
      </c>
      <c r="J437" s="46" t="s">
        <v>1593</v>
      </c>
      <c r="L437" s="45"/>
    </row>
    <row r="438" spans="1:12" ht="26.4" x14ac:dyDescent="0.25">
      <c r="A438" s="9" t="s">
        <v>845</v>
      </c>
      <c r="B438" s="9" t="s">
        <v>1801</v>
      </c>
      <c r="C438" s="10" t="s">
        <v>846</v>
      </c>
      <c r="D438" s="9" t="s">
        <v>10</v>
      </c>
      <c r="E438" s="9" t="s">
        <v>847</v>
      </c>
      <c r="F438" s="11" t="s">
        <v>56</v>
      </c>
      <c r="G438" s="5">
        <v>1</v>
      </c>
      <c r="H438" s="5">
        <v>0</v>
      </c>
      <c r="I438" s="14">
        <f t="shared" si="68"/>
        <v>1</v>
      </c>
      <c r="J438" s="46" t="s">
        <v>1623</v>
      </c>
    </row>
    <row r="439" spans="1:12" ht="26.4" x14ac:dyDescent="0.25">
      <c r="A439" s="9" t="s">
        <v>848</v>
      </c>
      <c r="B439" s="9" t="s">
        <v>1802</v>
      </c>
      <c r="C439" s="10" t="s">
        <v>849</v>
      </c>
      <c r="D439" s="9" t="s">
        <v>10</v>
      </c>
      <c r="E439" s="9" t="s">
        <v>850</v>
      </c>
      <c r="F439" s="11" t="s">
        <v>56</v>
      </c>
      <c r="G439" s="5">
        <v>5</v>
      </c>
      <c r="H439" s="5">
        <v>0</v>
      </c>
      <c r="I439" s="14">
        <f t="shared" si="68"/>
        <v>5</v>
      </c>
      <c r="J439" s="46" t="s">
        <v>1623</v>
      </c>
    </row>
    <row r="440" spans="1:12" ht="26.4" x14ac:dyDescent="0.25">
      <c r="A440" s="9" t="s">
        <v>851</v>
      </c>
      <c r="B440" s="9" t="s">
        <v>1803</v>
      </c>
      <c r="C440" s="10" t="s">
        <v>852</v>
      </c>
      <c r="D440" s="9" t="s">
        <v>10</v>
      </c>
      <c r="E440" s="9" t="s">
        <v>853</v>
      </c>
      <c r="F440" s="11" t="s">
        <v>56</v>
      </c>
      <c r="G440" s="5">
        <v>10</v>
      </c>
      <c r="H440" s="5">
        <v>0</v>
      </c>
      <c r="I440" s="14">
        <f t="shared" si="68"/>
        <v>10</v>
      </c>
      <c r="J440" s="46" t="s">
        <v>1623</v>
      </c>
    </row>
    <row r="441" spans="1:12" ht="26.4" x14ac:dyDescent="0.25">
      <c r="A441" s="9" t="s">
        <v>854</v>
      </c>
      <c r="B441" s="9" t="s">
        <v>1804</v>
      </c>
      <c r="C441" s="10" t="s">
        <v>843</v>
      </c>
      <c r="D441" s="9" t="s">
        <v>10</v>
      </c>
      <c r="E441" s="9" t="s">
        <v>844</v>
      </c>
      <c r="F441" s="11" t="s">
        <v>56</v>
      </c>
      <c r="G441" s="5">
        <v>2</v>
      </c>
      <c r="H441" s="5">
        <v>0</v>
      </c>
      <c r="I441" s="14">
        <f t="shared" si="68"/>
        <v>2</v>
      </c>
      <c r="J441" s="46" t="s">
        <v>1623</v>
      </c>
    </row>
    <row r="442" spans="1:12" ht="39.6" x14ac:dyDescent="0.25">
      <c r="A442" s="9" t="s">
        <v>855</v>
      </c>
      <c r="B442" s="9" t="s">
        <v>1805</v>
      </c>
      <c r="C442" s="10" t="s">
        <v>856</v>
      </c>
      <c r="D442" s="9" t="s">
        <v>10</v>
      </c>
      <c r="E442" s="9" t="s">
        <v>857</v>
      </c>
      <c r="F442" s="11" t="s">
        <v>56</v>
      </c>
      <c r="G442" s="5">
        <v>5</v>
      </c>
      <c r="H442" s="5">
        <v>0</v>
      </c>
      <c r="I442" s="14">
        <f t="shared" si="68"/>
        <v>5</v>
      </c>
      <c r="J442" s="46" t="s">
        <v>1623</v>
      </c>
    </row>
    <row r="443" spans="1:12" ht="26.4" x14ac:dyDescent="0.25">
      <c r="A443" s="9" t="s">
        <v>858</v>
      </c>
      <c r="B443" s="9" t="s">
        <v>1806</v>
      </c>
      <c r="C443" s="10" t="s">
        <v>859</v>
      </c>
      <c r="D443" s="9" t="s">
        <v>10</v>
      </c>
      <c r="E443" s="9" t="s">
        <v>860</v>
      </c>
      <c r="F443" s="11" t="s">
        <v>56</v>
      </c>
      <c r="G443" s="5">
        <v>10</v>
      </c>
      <c r="H443" s="5">
        <v>0</v>
      </c>
      <c r="I443" s="14">
        <f t="shared" si="68"/>
        <v>10</v>
      </c>
      <c r="J443" s="46" t="s">
        <v>1623</v>
      </c>
    </row>
    <row r="444" spans="1:12" ht="26.4" x14ac:dyDescent="0.25">
      <c r="A444" s="9" t="s">
        <v>861</v>
      </c>
      <c r="B444" s="9" t="s">
        <v>1807</v>
      </c>
      <c r="C444" s="10" t="s">
        <v>862</v>
      </c>
      <c r="D444" s="9" t="s">
        <v>10</v>
      </c>
      <c r="E444" s="9" t="s">
        <v>863</v>
      </c>
      <c r="F444" s="11" t="s">
        <v>56</v>
      </c>
      <c r="G444" s="5">
        <v>16</v>
      </c>
      <c r="H444" s="5">
        <v>0</v>
      </c>
      <c r="I444" s="14">
        <f t="shared" si="68"/>
        <v>16</v>
      </c>
      <c r="J444" s="46" t="s">
        <v>1623</v>
      </c>
    </row>
    <row r="445" spans="1:12" ht="26.4" x14ac:dyDescent="0.25">
      <c r="A445" s="9" t="s">
        <v>864</v>
      </c>
      <c r="B445" s="9" t="s">
        <v>1808</v>
      </c>
      <c r="C445" s="10" t="s">
        <v>865</v>
      </c>
      <c r="D445" s="9" t="s">
        <v>10</v>
      </c>
      <c r="E445" s="9" t="s">
        <v>866</v>
      </c>
      <c r="F445" s="11" t="s">
        <v>56</v>
      </c>
      <c r="G445" s="5">
        <v>42</v>
      </c>
      <c r="H445" s="5">
        <v>0</v>
      </c>
      <c r="I445" s="14">
        <v>50</v>
      </c>
      <c r="J445" s="46" t="s">
        <v>1593</v>
      </c>
      <c r="L445" s="45"/>
    </row>
    <row r="446" spans="1:12" ht="26.4" x14ac:dyDescent="0.25">
      <c r="A446" s="9" t="s">
        <v>867</v>
      </c>
      <c r="B446" s="9" t="s">
        <v>1809</v>
      </c>
      <c r="C446" s="10" t="s">
        <v>868</v>
      </c>
      <c r="D446" s="9" t="s">
        <v>10</v>
      </c>
      <c r="E446" s="9" t="s">
        <v>869</v>
      </c>
      <c r="F446" s="11" t="s">
        <v>56</v>
      </c>
      <c r="G446" s="5">
        <v>4</v>
      </c>
      <c r="H446" s="5">
        <v>0</v>
      </c>
      <c r="I446" s="14">
        <f t="shared" si="68"/>
        <v>4</v>
      </c>
      <c r="J446" s="46" t="s">
        <v>1623</v>
      </c>
    </row>
    <row r="447" spans="1:12" x14ac:dyDescent="0.25">
      <c r="A447" s="12" t="s">
        <v>870</v>
      </c>
      <c r="B447" s="12" t="s">
        <v>1810</v>
      </c>
      <c r="C447" s="12"/>
      <c r="D447" s="12"/>
      <c r="E447" s="12" t="s">
        <v>871</v>
      </c>
      <c r="F447" s="12"/>
      <c r="G447" s="6"/>
      <c r="H447" s="6"/>
      <c r="I447" s="13"/>
      <c r="J447" s="35"/>
    </row>
    <row r="448" spans="1:12" ht="39.6" x14ac:dyDescent="0.25">
      <c r="A448" s="9" t="s">
        <v>872</v>
      </c>
      <c r="B448" s="9" t="s">
        <v>1811</v>
      </c>
      <c r="C448" s="10">
        <v>97607</v>
      </c>
      <c r="D448" s="9" t="s">
        <v>10</v>
      </c>
      <c r="E448" s="9" t="s">
        <v>1538</v>
      </c>
      <c r="F448" s="11" t="s">
        <v>56</v>
      </c>
      <c r="G448" s="5">
        <v>12</v>
      </c>
      <c r="H448" s="5">
        <v>0</v>
      </c>
      <c r="I448" s="14">
        <f t="shared" ref="I448:I449" si="69">G448-H448</f>
        <v>12</v>
      </c>
      <c r="J448" s="46" t="s">
        <v>1623</v>
      </c>
    </row>
    <row r="449" spans="1:12" x14ac:dyDescent="0.25">
      <c r="A449" s="9" t="s">
        <v>873</v>
      </c>
      <c r="B449" s="9" t="s">
        <v>1812</v>
      </c>
      <c r="C449" s="10" t="s">
        <v>874</v>
      </c>
      <c r="D449" s="9" t="s">
        <v>259</v>
      </c>
      <c r="E449" s="9" t="s">
        <v>875</v>
      </c>
      <c r="F449" s="11" t="s">
        <v>56</v>
      </c>
      <c r="G449" s="5">
        <v>158</v>
      </c>
      <c r="H449" s="5">
        <v>0</v>
      </c>
      <c r="I449" s="14">
        <f t="shared" si="69"/>
        <v>158</v>
      </c>
      <c r="J449" s="46" t="s">
        <v>1623</v>
      </c>
    </row>
    <row r="450" spans="1:12" ht="26.4" x14ac:dyDescent="0.25">
      <c r="A450" s="52" t="s">
        <v>1623</v>
      </c>
      <c r="B450" s="52" t="s">
        <v>1813</v>
      </c>
      <c r="C450" s="53">
        <v>39391</v>
      </c>
      <c r="D450" s="52" t="s">
        <v>10</v>
      </c>
      <c r="E450" s="52" t="s">
        <v>1539</v>
      </c>
      <c r="F450" s="54" t="s">
        <v>56</v>
      </c>
      <c r="G450" s="49">
        <v>0</v>
      </c>
      <c r="H450" s="49">
        <v>0</v>
      </c>
      <c r="I450" s="49">
        <v>6</v>
      </c>
      <c r="J450" s="39" t="s">
        <v>1595</v>
      </c>
      <c r="L450" s="45"/>
    </row>
    <row r="451" spans="1:12" x14ac:dyDescent="0.25">
      <c r="A451" s="12" t="s">
        <v>876</v>
      </c>
      <c r="B451" s="12" t="s">
        <v>1814</v>
      </c>
      <c r="C451" s="12"/>
      <c r="D451" s="12"/>
      <c r="E451" s="12" t="s">
        <v>877</v>
      </c>
      <c r="F451" s="12"/>
      <c r="G451" s="6"/>
      <c r="H451" s="6"/>
      <c r="I451" s="13"/>
      <c r="J451" s="35"/>
    </row>
    <row r="452" spans="1:12" ht="39.6" x14ac:dyDescent="0.25">
      <c r="A452" s="9" t="s">
        <v>878</v>
      </c>
      <c r="B452" s="9" t="s">
        <v>1815</v>
      </c>
      <c r="C452" s="10" t="s">
        <v>879</v>
      </c>
      <c r="D452" s="9" t="s">
        <v>10</v>
      </c>
      <c r="E452" s="9" t="s">
        <v>880</v>
      </c>
      <c r="F452" s="11" t="s">
        <v>56</v>
      </c>
      <c r="G452" s="5">
        <v>1</v>
      </c>
      <c r="H452" s="5">
        <v>0</v>
      </c>
      <c r="I452" s="14">
        <f t="shared" ref="I452:I459" si="70">G452-H452</f>
        <v>1</v>
      </c>
      <c r="J452" s="46" t="s">
        <v>1623</v>
      </c>
    </row>
    <row r="453" spans="1:12" ht="26.4" x14ac:dyDescent="0.25">
      <c r="A453" s="9" t="s">
        <v>881</v>
      </c>
      <c r="B453" s="9" t="s">
        <v>1816</v>
      </c>
      <c r="C453" s="10" t="s">
        <v>882</v>
      </c>
      <c r="D453" s="9" t="s">
        <v>10</v>
      </c>
      <c r="E453" s="9" t="s">
        <v>883</v>
      </c>
      <c r="F453" s="11" t="s">
        <v>16</v>
      </c>
      <c r="G453" s="5">
        <v>788.26</v>
      </c>
      <c r="H453" s="5">
        <v>0</v>
      </c>
      <c r="I453" s="14">
        <f t="shared" si="70"/>
        <v>788.26</v>
      </c>
      <c r="J453" s="46" t="s">
        <v>1623</v>
      </c>
    </row>
    <row r="454" spans="1:12" ht="26.4" x14ac:dyDescent="0.25">
      <c r="A454" s="9" t="s">
        <v>884</v>
      </c>
      <c r="B454" s="9" t="s">
        <v>1817</v>
      </c>
      <c r="C454" s="10" t="s">
        <v>885</v>
      </c>
      <c r="D454" s="9" t="s">
        <v>10</v>
      </c>
      <c r="E454" s="9" t="s">
        <v>886</v>
      </c>
      <c r="F454" s="11" t="s">
        <v>56</v>
      </c>
      <c r="G454" s="5">
        <v>10</v>
      </c>
      <c r="H454" s="5">
        <v>0</v>
      </c>
      <c r="I454" s="14">
        <f t="shared" si="70"/>
        <v>10</v>
      </c>
      <c r="J454" s="46" t="s">
        <v>1623</v>
      </c>
    </row>
    <row r="455" spans="1:12" x14ac:dyDescent="0.25">
      <c r="A455" s="9" t="s">
        <v>887</v>
      </c>
      <c r="B455" s="9" t="s">
        <v>1818</v>
      </c>
      <c r="C455" s="10" t="s">
        <v>888</v>
      </c>
      <c r="D455" s="9" t="s">
        <v>10</v>
      </c>
      <c r="E455" s="9" t="s">
        <v>889</v>
      </c>
      <c r="F455" s="11" t="s">
        <v>56</v>
      </c>
      <c r="G455" s="5">
        <v>30</v>
      </c>
      <c r="H455" s="5">
        <v>0</v>
      </c>
      <c r="I455" s="14">
        <f t="shared" si="70"/>
        <v>30</v>
      </c>
      <c r="J455" s="46" t="s">
        <v>1623</v>
      </c>
    </row>
    <row r="456" spans="1:12" ht="26.4" x14ac:dyDescent="0.25">
      <c r="A456" s="9" t="s">
        <v>890</v>
      </c>
      <c r="B456" s="9" t="s">
        <v>1819</v>
      </c>
      <c r="C456" s="10" t="s">
        <v>891</v>
      </c>
      <c r="D456" s="9" t="s">
        <v>10</v>
      </c>
      <c r="E456" s="9" t="s">
        <v>892</v>
      </c>
      <c r="F456" s="11" t="s">
        <v>56</v>
      </c>
      <c r="G456" s="5">
        <v>2</v>
      </c>
      <c r="H456" s="5">
        <v>0</v>
      </c>
      <c r="I456" s="14">
        <f t="shared" si="70"/>
        <v>2</v>
      </c>
      <c r="J456" s="46" t="s">
        <v>1623</v>
      </c>
    </row>
    <row r="457" spans="1:12" ht="26.4" x14ac:dyDescent="0.25">
      <c r="A457" s="9" t="s">
        <v>893</v>
      </c>
      <c r="B457" s="9" t="s">
        <v>1820</v>
      </c>
      <c r="C457" s="10" t="s">
        <v>894</v>
      </c>
      <c r="D457" s="9" t="s">
        <v>10</v>
      </c>
      <c r="E457" s="9" t="s">
        <v>895</v>
      </c>
      <c r="F457" s="11" t="s">
        <v>56</v>
      </c>
      <c r="G457" s="5">
        <v>2</v>
      </c>
      <c r="H457" s="5">
        <v>0</v>
      </c>
      <c r="I457" s="14">
        <f t="shared" si="70"/>
        <v>2</v>
      </c>
      <c r="J457" s="46" t="s">
        <v>1623</v>
      </c>
    </row>
    <row r="458" spans="1:12" x14ac:dyDescent="0.25">
      <c r="A458" s="9" t="s">
        <v>896</v>
      </c>
      <c r="B458" s="9" t="s">
        <v>1821</v>
      </c>
      <c r="C458" s="10" t="s">
        <v>897</v>
      </c>
      <c r="D458" s="9" t="s">
        <v>259</v>
      </c>
      <c r="E458" s="9" t="s">
        <v>898</v>
      </c>
      <c r="F458" s="11" t="s">
        <v>56</v>
      </c>
      <c r="G458" s="5">
        <v>1</v>
      </c>
      <c r="H458" s="5">
        <v>0</v>
      </c>
      <c r="I458" s="14">
        <f t="shared" si="70"/>
        <v>1</v>
      </c>
      <c r="J458" s="46" t="s">
        <v>1623</v>
      </c>
    </row>
    <row r="459" spans="1:12" x14ac:dyDescent="0.25">
      <c r="A459" s="9" t="s">
        <v>899</v>
      </c>
      <c r="B459" s="9" t="s">
        <v>1822</v>
      </c>
      <c r="C459" s="10" t="s">
        <v>900</v>
      </c>
      <c r="D459" s="9" t="s">
        <v>259</v>
      </c>
      <c r="E459" s="9" t="s">
        <v>901</v>
      </c>
      <c r="F459" s="11" t="s">
        <v>16</v>
      </c>
      <c r="G459" s="5">
        <v>32</v>
      </c>
      <c r="H459" s="5">
        <v>0</v>
      </c>
      <c r="I459" s="14">
        <f t="shared" si="70"/>
        <v>32</v>
      </c>
      <c r="J459" s="46" t="s">
        <v>1623</v>
      </c>
    </row>
    <row r="460" spans="1:12" x14ac:dyDescent="0.25">
      <c r="A460" s="12" t="s">
        <v>902</v>
      </c>
      <c r="B460" s="12" t="s">
        <v>1823</v>
      </c>
      <c r="C460" s="12"/>
      <c r="D460" s="12"/>
      <c r="E460" s="12" t="s">
        <v>903</v>
      </c>
      <c r="F460" s="12"/>
      <c r="G460" s="6"/>
      <c r="H460" s="6"/>
      <c r="I460" s="13"/>
      <c r="J460" s="35"/>
    </row>
    <row r="461" spans="1:12" ht="26.4" x14ac:dyDescent="0.25">
      <c r="A461" s="9" t="s">
        <v>904</v>
      </c>
      <c r="B461" s="9" t="s">
        <v>1824</v>
      </c>
      <c r="C461" s="10" t="s">
        <v>905</v>
      </c>
      <c r="D461" s="9" t="s">
        <v>10</v>
      </c>
      <c r="E461" s="9" t="s">
        <v>906</v>
      </c>
      <c r="F461" s="11" t="s">
        <v>56</v>
      </c>
      <c r="G461" s="5">
        <v>4</v>
      </c>
      <c r="H461" s="5">
        <v>0</v>
      </c>
      <c r="I461" s="14">
        <f t="shared" ref="I461:I465" si="71">G461-H461</f>
        <v>4</v>
      </c>
      <c r="J461" s="46" t="s">
        <v>1623</v>
      </c>
    </row>
    <row r="462" spans="1:12" ht="26.4" x14ac:dyDescent="0.25">
      <c r="A462" s="9" t="s">
        <v>907</v>
      </c>
      <c r="B462" s="9" t="s">
        <v>1825</v>
      </c>
      <c r="C462" s="10" t="s">
        <v>908</v>
      </c>
      <c r="D462" s="9" t="s">
        <v>10</v>
      </c>
      <c r="E462" s="9" t="s">
        <v>909</v>
      </c>
      <c r="F462" s="11" t="s">
        <v>56</v>
      </c>
      <c r="G462" s="5">
        <v>12</v>
      </c>
      <c r="H462" s="5">
        <v>0</v>
      </c>
      <c r="I462" s="14">
        <f t="shared" si="71"/>
        <v>12</v>
      </c>
      <c r="J462" s="46" t="s">
        <v>1623</v>
      </c>
    </row>
    <row r="463" spans="1:12" x14ac:dyDescent="0.25">
      <c r="A463" s="9" t="s">
        <v>910</v>
      </c>
      <c r="B463" s="9" t="s">
        <v>1826</v>
      </c>
      <c r="C463" s="10" t="s">
        <v>911</v>
      </c>
      <c r="D463" s="9" t="s">
        <v>259</v>
      </c>
      <c r="E463" s="9" t="s">
        <v>912</v>
      </c>
      <c r="F463" s="11" t="s">
        <v>16</v>
      </c>
      <c r="G463" s="5">
        <v>320</v>
      </c>
      <c r="H463" s="5">
        <v>0</v>
      </c>
      <c r="I463" s="14">
        <f t="shared" si="71"/>
        <v>320</v>
      </c>
      <c r="J463" s="46" t="s">
        <v>1623</v>
      </c>
    </row>
    <row r="464" spans="1:12" ht="39.6" x14ac:dyDescent="0.25">
      <c r="A464" s="9" t="s">
        <v>913</v>
      </c>
      <c r="B464" s="9" t="s">
        <v>1827</v>
      </c>
      <c r="C464" s="10" t="s">
        <v>914</v>
      </c>
      <c r="D464" s="9" t="s">
        <v>10</v>
      </c>
      <c r="E464" s="9" t="s">
        <v>915</v>
      </c>
      <c r="F464" s="11" t="s">
        <v>16</v>
      </c>
      <c r="G464" s="5">
        <v>25</v>
      </c>
      <c r="H464" s="5">
        <v>0</v>
      </c>
      <c r="I464" s="14">
        <f t="shared" si="71"/>
        <v>25</v>
      </c>
      <c r="J464" s="46" t="s">
        <v>1623</v>
      </c>
    </row>
    <row r="465" spans="1:10" ht="26.4" x14ac:dyDescent="0.25">
      <c r="A465" s="9" t="s">
        <v>916</v>
      </c>
      <c r="B465" s="9" t="s">
        <v>1828</v>
      </c>
      <c r="C465" s="10" t="s">
        <v>917</v>
      </c>
      <c r="D465" s="9" t="s">
        <v>10</v>
      </c>
      <c r="E465" s="9" t="s">
        <v>918</v>
      </c>
      <c r="F465" s="11" t="s">
        <v>16</v>
      </c>
      <c r="G465" s="5">
        <v>82</v>
      </c>
      <c r="H465" s="5">
        <v>0</v>
      </c>
      <c r="I465" s="14">
        <f t="shared" si="71"/>
        <v>82</v>
      </c>
      <c r="J465" s="46" t="s">
        <v>1623</v>
      </c>
    </row>
    <row r="466" spans="1:10" x14ac:dyDescent="0.25">
      <c r="A466" s="12" t="s">
        <v>919</v>
      </c>
      <c r="B466" s="12">
        <v>14</v>
      </c>
      <c r="C466" s="12"/>
      <c r="D466" s="12"/>
      <c r="E466" s="12" t="s">
        <v>920</v>
      </c>
      <c r="F466" s="12"/>
      <c r="G466" s="6"/>
      <c r="H466" s="6"/>
      <c r="I466" s="13"/>
      <c r="J466" s="35"/>
    </row>
    <row r="467" spans="1:10" x14ac:dyDescent="0.25">
      <c r="A467" s="12" t="s">
        <v>921</v>
      </c>
      <c r="B467" s="12" t="s">
        <v>1829</v>
      </c>
      <c r="C467" s="12"/>
      <c r="D467" s="12"/>
      <c r="E467" s="12" t="s">
        <v>922</v>
      </c>
      <c r="F467" s="12"/>
      <c r="G467" s="6"/>
      <c r="H467" s="6"/>
      <c r="I467" s="13"/>
      <c r="J467" s="35"/>
    </row>
    <row r="468" spans="1:10" x14ac:dyDescent="0.25">
      <c r="A468" s="12" t="s">
        <v>923</v>
      </c>
      <c r="B468" s="12" t="s">
        <v>1830</v>
      </c>
      <c r="C468" s="12"/>
      <c r="D468" s="12"/>
      <c r="E468" s="12" t="s">
        <v>924</v>
      </c>
      <c r="F468" s="12"/>
      <c r="G468" s="6"/>
      <c r="H468" s="6"/>
      <c r="I468" s="13"/>
      <c r="J468" s="35"/>
    </row>
    <row r="469" spans="1:10" ht="26.4" x14ac:dyDescent="0.25">
      <c r="A469" s="9" t="s">
        <v>925</v>
      </c>
      <c r="B469" s="9" t="s">
        <v>1831</v>
      </c>
      <c r="C469" s="10" t="s">
        <v>926</v>
      </c>
      <c r="D469" s="9" t="s">
        <v>10</v>
      </c>
      <c r="E469" s="9" t="s">
        <v>927</v>
      </c>
      <c r="F469" s="11" t="s">
        <v>56</v>
      </c>
      <c r="G469" s="5">
        <v>1</v>
      </c>
      <c r="H469" s="5">
        <v>0</v>
      </c>
      <c r="I469" s="14">
        <f t="shared" ref="I469:I532" si="72">G469-H469</f>
        <v>1</v>
      </c>
      <c r="J469" s="46" t="s">
        <v>1623</v>
      </c>
    </row>
    <row r="470" spans="1:10" ht="39.6" x14ac:dyDescent="0.25">
      <c r="A470" s="9" t="s">
        <v>928</v>
      </c>
      <c r="B470" s="9" t="s">
        <v>1623</v>
      </c>
      <c r="C470" s="10" t="s">
        <v>929</v>
      </c>
      <c r="D470" s="9" t="s">
        <v>10</v>
      </c>
      <c r="E470" s="9" t="s">
        <v>930</v>
      </c>
      <c r="F470" s="11" t="s">
        <v>56</v>
      </c>
      <c r="G470" s="5">
        <v>1</v>
      </c>
      <c r="H470" s="5">
        <v>1</v>
      </c>
      <c r="I470" s="14">
        <f t="shared" si="72"/>
        <v>0</v>
      </c>
      <c r="J470" s="46" t="s">
        <v>1623</v>
      </c>
    </row>
    <row r="471" spans="1:10" ht="39.6" x14ac:dyDescent="0.25">
      <c r="A471" s="9" t="s">
        <v>931</v>
      </c>
      <c r="B471" s="9" t="s">
        <v>1623</v>
      </c>
      <c r="C471" s="10" t="s">
        <v>932</v>
      </c>
      <c r="D471" s="9" t="s">
        <v>10</v>
      </c>
      <c r="E471" s="9" t="s">
        <v>933</v>
      </c>
      <c r="F471" s="11" t="s">
        <v>56</v>
      </c>
      <c r="G471" s="5">
        <v>7</v>
      </c>
      <c r="H471" s="5">
        <v>7</v>
      </c>
      <c r="I471" s="14">
        <f t="shared" si="72"/>
        <v>0</v>
      </c>
      <c r="J471" s="46" t="s">
        <v>1623</v>
      </c>
    </row>
    <row r="472" spans="1:10" ht="39.6" x14ac:dyDescent="0.25">
      <c r="A472" s="9" t="s">
        <v>934</v>
      </c>
      <c r="B472" s="9" t="s">
        <v>1623</v>
      </c>
      <c r="C472" s="10" t="s">
        <v>935</v>
      </c>
      <c r="D472" s="9" t="s">
        <v>259</v>
      </c>
      <c r="E472" s="9" t="s">
        <v>936</v>
      </c>
      <c r="F472" s="11" t="s">
        <v>56</v>
      </c>
      <c r="G472" s="5">
        <v>7</v>
      </c>
      <c r="H472" s="5">
        <v>7</v>
      </c>
      <c r="I472" s="14">
        <f t="shared" si="72"/>
        <v>0</v>
      </c>
      <c r="J472" s="46" t="s">
        <v>1623</v>
      </c>
    </row>
    <row r="473" spans="1:10" ht="39.6" x14ac:dyDescent="0.25">
      <c r="A473" s="9" t="s">
        <v>937</v>
      </c>
      <c r="B473" s="9" t="s">
        <v>1832</v>
      </c>
      <c r="C473" s="10">
        <v>99253</v>
      </c>
      <c r="D473" s="9" t="s">
        <v>10</v>
      </c>
      <c r="E473" s="9" t="s">
        <v>938</v>
      </c>
      <c r="F473" s="11" t="s">
        <v>56</v>
      </c>
      <c r="G473" s="5">
        <v>4</v>
      </c>
      <c r="H473" s="5">
        <v>0</v>
      </c>
      <c r="I473" s="14">
        <v>14</v>
      </c>
      <c r="J473" s="46" t="s">
        <v>1623</v>
      </c>
    </row>
    <row r="474" spans="1:10" ht="39.6" x14ac:dyDescent="0.25">
      <c r="A474" s="9" t="s">
        <v>939</v>
      </c>
      <c r="B474" s="9" t="s">
        <v>1623</v>
      </c>
      <c r="C474" s="10" t="s">
        <v>940</v>
      </c>
      <c r="D474" s="9" t="s">
        <v>10</v>
      </c>
      <c r="E474" s="9" t="s">
        <v>941</v>
      </c>
      <c r="F474" s="11" t="s">
        <v>56</v>
      </c>
      <c r="G474" s="5">
        <v>2</v>
      </c>
      <c r="H474" s="5">
        <v>2</v>
      </c>
      <c r="I474" s="14">
        <f t="shared" si="72"/>
        <v>0</v>
      </c>
      <c r="J474" s="46" t="s">
        <v>1623</v>
      </c>
    </row>
    <row r="475" spans="1:10" ht="26.4" x14ac:dyDescent="0.25">
      <c r="A475" s="38" t="s">
        <v>942</v>
      </c>
      <c r="B475" s="38" t="s">
        <v>1623</v>
      </c>
      <c r="C475" s="21" t="s">
        <v>943</v>
      </c>
      <c r="D475" s="38" t="s">
        <v>10</v>
      </c>
      <c r="E475" s="38" t="s">
        <v>944</v>
      </c>
      <c r="F475" s="29" t="s">
        <v>56</v>
      </c>
      <c r="G475" s="8">
        <v>8</v>
      </c>
      <c r="H475" s="8">
        <v>8</v>
      </c>
      <c r="I475" s="43">
        <f t="shared" si="72"/>
        <v>0</v>
      </c>
      <c r="J475" s="41" t="s">
        <v>1623</v>
      </c>
    </row>
    <row r="476" spans="1:10" ht="26.4" x14ac:dyDescent="0.25">
      <c r="A476" s="38" t="s">
        <v>945</v>
      </c>
      <c r="B476" s="38" t="s">
        <v>1623</v>
      </c>
      <c r="C476" s="21" t="s">
        <v>946</v>
      </c>
      <c r="D476" s="38" t="s">
        <v>10</v>
      </c>
      <c r="E476" s="38" t="s">
        <v>947</v>
      </c>
      <c r="F476" s="29" t="s">
        <v>56</v>
      </c>
      <c r="G476" s="8">
        <v>1</v>
      </c>
      <c r="H476" s="8">
        <v>1</v>
      </c>
      <c r="I476" s="43">
        <f t="shared" si="72"/>
        <v>0</v>
      </c>
      <c r="J476" s="41" t="s">
        <v>1623</v>
      </c>
    </row>
    <row r="477" spans="1:10" x14ac:dyDescent="0.25">
      <c r="A477" s="12" t="s">
        <v>948</v>
      </c>
      <c r="B477" s="12" t="s">
        <v>1623</v>
      </c>
      <c r="C477" s="12"/>
      <c r="D477" s="12"/>
      <c r="E477" s="12" t="s">
        <v>949</v>
      </c>
      <c r="F477" s="12"/>
      <c r="G477" s="6"/>
      <c r="H477" s="6"/>
      <c r="I477" s="13"/>
      <c r="J477" s="35"/>
    </row>
    <row r="478" spans="1:10" ht="39.6" x14ac:dyDescent="0.25">
      <c r="A478" s="9" t="s">
        <v>950</v>
      </c>
      <c r="B478" s="9" t="s">
        <v>1623</v>
      </c>
      <c r="C478" s="10" t="s">
        <v>951</v>
      </c>
      <c r="D478" s="9" t="s">
        <v>10</v>
      </c>
      <c r="E478" s="9" t="s">
        <v>952</v>
      </c>
      <c r="F478" s="11" t="s">
        <v>16</v>
      </c>
      <c r="G478" s="5">
        <v>7.18</v>
      </c>
      <c r="H478" s="5">
        <v>7.18</v>
      </c>
      <c r="I478" s="14">
        <f t="shared" si="72"/>
        <v>0</v>
      </c>
      <c r="J478" s="46" t="s">
        <v>1623</v>
      </c>
    </row>
    <row r="479" spans="1:10" ht="39.6" x14ac:dyDescent="0.25">
      <c r="A479" s="9" t="s">
        <v>953</v>
      </c>
      <c r="B479" s="9" t="s">
        <v>1623</v>
      </c>
      <c r="C479" s="10" t="s">
        <v>954</v>
      </c>
      <c r="D479" s="9" t="s">
        <v>10</v>
      </c>
      <c r="E479" s="9" t="s">
        <v>955</v>
      </c>
      <c r="F479" s="11" t="s">
        <v>16</v>
      </c>
      <c r="G479" s="5">
        <v>73.260000000000005</v>
      </c>
      <c r="H479" s="5">
        <v>73.260000000000005</v>
      </c>
      <c r="I479" s="14">
        <f t="shared" si="72"/>
        <v>0</v>
      </c>
      <c r="J479" s="46" t="s">
        <v>1623</v>
      </c>
    </row>
    <row r="480" spans="1:10" ht="39.6" x14ac:dyDescent="0.25">
      <c r="A480" s="9" t="s">
        <v>956</v>
      </c>
      <c r="B480" s="9" t="s">
        <v>1623</v>
      </c>
      <c r="C480" s="10" t="s">
        <v>957</v>
      </c>
      <c r="D480" s="9" t="s">
        <v>10</v>
      </c>
      <c r="E480" s="9" t="s">
        <v>958</v>
      </c>
      <c r="F480" s="11" t="s">
        <v>16</v>
      </c>
      <c r="G480" s="5">
        <v>11.61</v>
      </c>
      <c r="H480" s="5">
        <v>11.61</v>
      </c>
      <c r="I480" s="14">
        <f t="shared" si="72"/>
        <v>0</v>
      </c>
      <c r="J480" s="46" t="s">
        <v>1623</v>
      </c>
    </row>
    <row r="481" spans="1:10" ht="39.6" x14ac:dyDescent="0.25">
      <c r="A481" s="9" t="s">
        <v>959</v>
      </c>
      <c r="B481" s="9" t="s">
        <v>1623</v>
      </c>
      <c r="C481" s="10" t="s">
        <v>960</v>
      </c>
      <c r="D481" s="9" t="s">
        <v>10</v>
      </c>
      <c r="E481" s="9" t="s">
        <v>961</v>
      </c>
      <c r="F481" s="11" t="s">
        <v>16</v>
      </c>
      <c r="G481" s="5">
        <v>9.0500000000000007</v>
      </c>
      <c r="H481" s="5">
        <v>9.0500000000000007</v>
      </c>
      <c r="I481" s="14">
        <f t="shared" si="72"/>
        <v>0</v>
      </c>
      <c r="J481" s="46" t="s">
        <v>1623</v>
      </c>
    </row>
    <row r="482" spans="1:10" ht="39.6" x14ac:dyDescent="0.25">
      <c r="A482" s="9" t="s">
        <v>962</v>
      </c>
      <c r="B482" s="9" t="s">
        <v>1623</v>
      </c>
      <c r="C482" s="10" t="s">
        <v>963</v>
      </c>
      <c r="D482" s="9" t="s">
        <v>10</v>
      </c>
      <c r="E482" s="9" t="s">
        <v>964</v>
      </c>
      <c r="F482" s="11" t="s">
        <v>16</v>
      </c>
      <c r="G482" s="5">
        <v>14.11</v>
      </c>
      <c r="H482" s="5">
        <v>14.11</v>
      </c>
      <c r="I482" s="14">
        <f t="shared" si="72"/>
        <v>0</v>
      </c>
      <c r="J482" s="46" t="s">
        <v>1623</v>
      </c>
    </row>
    <row r="483" spans="1:10" ht="39.6" x14ac:dyDescent="0.25">
      <c r="A483" s="9" t="s">
        <v>965</v>
      </c>
      <c r="B483" s="9" t="s">
        <v>1623</v>
      </c>
      <c r="C483" s="10" t="s">
        <v>966</v>
      </c>
      <c r="D483" s="9" t="s">
        <v>10</v>
      </c>
      <c r="E483" s="9" t="s">
        <v>967</v>
      </c>
      <c r="F483" s="11" t="s">
        <v>16</v>
      </c>
      <c r="G483" s="5">
        <v>37.94</v>
      </c>
      <c r="H483" s="5">
        <v>37.94</v>
      </c>
      <c r="I483" s="14">
        <f t="shared" si="72"/>
        <v>0</v>
      </c>
      <c r="J483" s="46" t="s">
        <v>1623</v>
      </c>
    </row>
    <row r="484" spans="1:10" x14ac:dyDescent="0.25">
      <c r="A484" s="12" t="s">
        <v>968</v>
      </c>
      <c r="B484" s="12" t="s">
        <v>1833</v>
      </c>
      <c r="C484" s="12"/>
      <c r="D484" s="12"/>
      <c r="E484" s="12" t="s">
        <v>969</v>
      </c>
      <c r="F484" s="12"/>
      <c r="G484" s="6"/>
      <c r="H484" s="6"/>
      <c r="I484" s="13"/>
      <c r="J484" s="35"/>
    </row>
    <row r="485" spans="1:10" ht="26.4" x14ac:dyDescent="0.25">
      <c r="A485" s="38" t="s">
        <v>970</v>
      </c>
      <c r="B485" s="38" t="s">
        <v>1623</v>
      </c>
      <c r="C485" s="21" t="s">
        <v>971</v>
      </c>
      <c r="D485" s="38" t="s">
        <v>10</v>
      </c>
      <c r="E485" s="38" t="s">
        <v>972</v>
      </c>
      <c r="F485" s="29" t="s">
        <v>56</v>
      </c>
      <c r="G485" s="8">
        <v>11</v>
      </c>
      <c r="H485" s="8">
        <v>11</v>
      </c>
      <c r="I485" s="43">
        <f t="shared" si="72"/>
        <v>0</v>
      </c>
      <c r="J485" s="39" t="s">
        <v>1623</v>
      </c>
    </row>
    <row r="486" spans="1:10" ht="39.6" x14ac:dyDescent="0.25">
      <c r="A486" s="9" t="s">
        <v>973</v>
      </c>
      <c r="B486" s="9" t="s">
        <v>1623</v>
      </c>
      <c r="C486" s="10" t="s">
        <v>974</v>
      </c>
      <c r="D486" s="9" t="s">
        <v>10</v>
      </c>
      <c r="E486" s="9" t="s">
        <v>975</v>
      </c>
      <c r="F486" s="11" t="s">
        <v>56</v>
      </c>
      <c r="G486" s="5">
        <v>2</v>
      </c>
      <c r="H486" s="5">
        <v>2</v>
      </c>
      <c r="I486" s="14">
        <f t="shared" si="72"/>
        <v>0</v>
      </c>
      <c r="J486" s="46" t="s">
        <v>1623</v>
      </c>
    </row>
    <row r="487" spans="1:10" ht="39.6" x14ac:dyDescent="0.25">
      <c r="A487" s="9" t="s">
        <v>976</v>
      </c>
      <c r="B487" s="9" t="s">
        <v>1623</v>
      </c>
      <c r="C487" s="10" t="s">
        <v>977</v>
      </c>
      <c r="D487" s="9" t="s">
        <v>10</v>
      </c>
      <c r="E487" s="9" t="s">
        <v>978</v>
      </c>
      <c r="F487" s="11" t="s">
        <v>56</v>
      </c>
      <c r="G487" s="5">
        <v>1</v>
      </c>
      <c r="H487" s="5">
        <v>1</v>
      </c>
      <c r="I487" s="14">
        <f t="shared" si="72"/>
        <v>0</v>
      </c>
      <c r="J487" s="46" t="s">
        <v>1623</v>
      </c>
    </row>
    <row r="488" spans="1:10" ht="39.6" x14ac:dyDescent="0.25">
      <c r="A488" s="9" t="s">
        <v>979</v>
      </c>
      <c r="B488" s="9" t="s">
        <v>1623</v>
      </c>
      <c r="C488" s="10" t="s">
        <v>980</v>
      </c>
      <c r="D488" s="9" t="s">
        <v>10</v>
      </c>
      <c r="E488" s="9" t="s">
        <v>981</v>
      </c>
      <c r="F488" s="11" t="s">
        <v>56</v>
      </c>
      <c r="G488" s="5">
        <v>1</v>
      </c>
      <c r="H488" s="5">
        <v>1</v>
      </c>
      <c r="I488" s="14">
        <f t="shared" si="72"/>
        <v>0</v>
      </c>
      <c r="J488" s="46" t="s">
        <v>1623</v>
      </c>
    </row>
    <row r="489" spans="1:10" ht="39.6" x14ac:dyDescent="0.25">
      <c r="A489" s="9" t="s">
        <v>982</v>
      </c>
      <c r="B489" s="9" t="s">
        <v>1623</v>
      </c>
      <c r="C489" s="10" t="s">
        <v>983</v>
      </c>
      <c r="D489" s="9" t="s">
        <v>10</v>
      </c>
      <c r="E489" s="9" t="s">
        <v>984</v>
      </c>
      <c r="F489" s="11" t="s">
        <v>56</v>
      </c>
      <c r="G489" s="5">
        <v>8</v>
      </c>
      <c r="H489" s="5">
        <v>8</v>
      </c>
      <c r="I489" s="14">
        <f t="shared" si="72"/>
        <v>0</v>
      </c>
      <c r="J489" s="46" t="s">
        <v>1623</v>
      </c>
    </row>
    <row r="490" spans="1:10" ht="39.6" x14ac:dyDescent="0.25">
      <c r="A490" s="9" t="s">
        <v>985</v>
      </c>
      <c r="B490" s="9" t="s">
        <v>1623</v>
      </c>
      <c r="C490" s="10" t="s">
        <v>986</v>
      </c>
      <c r="D490" s="9" t="s">
        <v>10</v>
      </c>
      <c r="E490" s="9" t="s">
        <v>987</v>
      </c>
      <c r="F490" s="11" t="s">
        <v>56</v>
      </c>
      <c r="G490" s="5">
        <v>12</v>
      </c>
      <c r="H490" s="5">
        <v>12</v>
      </c>
      <c r="I490" s="14">
        <f t="shared" si="72"/>
        <v>0</v>
      </c>
      <c r="J490" s="46" t="s">
        <v>1623</v>
      </c>
    </row>
    <row r="491" spans="1:10" ht="39.6" x14ac:dyDescent="0.25">
      <c r="A491" s="9" t="s">
        <v>988</v>
      </c>
      <c r="B491" s="9" t="s">
        <v>1623</v>
      </c>
      <c r="C491" s="10" t="s">
        <v>989</v>
      </c>
      <c r="D491" s="9" t="s">
        <v>10</v>
      </c>
      <c r="E491" s="9" t="s">
        <v>990</v>
      </c>
      <c r="F491" s="11" t="s">
        <v>56</v>
      </c>
      <c r="G491" s="5">
        <v>9</v>
      </c>
      <c r="H491" s="5">
        <v>9</v>
      </c>
      <c r="I491" s="14">
        <f t="shared" si="72"/>
        <v>0</v>
      </c>
      <c r="J491" s="46" t="s">
        <v>1623</v>
      </c>
    </row>
    <row r="492" spans="1:10" ht="39.6" x14ac:dyDescent="0.25">
      <c r="A492" s="9" t="s">
        <v>991</v>
      </c>
      <c r="B492" s="9" t="s">
        <v>1623</v>
      </c>
      <c r="C492" s="10" t="s">
        <v>992</v>
      </c>
      <c r="D492" s="9" t="s">
        <v>10</v>
      </c>
      <c r="E492" s="9" t="s">
        <v>993</v>
      </c>
      <c r="F492" s="11" t="s">
        <v>56</v>
      </c>
      <c r="G492" s="5">
        <v>24</v>
      </c>
      <c r="H492" s="5">
        <v>24</v>
      </c>
      <c r="I492" s="14">
        <f t="shared" si="72"/>
        <v>0</v>
      </c>
      <c r="J492" s="46" t="s">
        <v>1623</v>
      </c>
    </row>
    <row r="493" spans="1:10" ht="39.6" x14ac:dyDescent="0.25">
      <c r="A493" s="9" t="s">
        <v>994</v>
      </c>
      <c r="B493" s="9" t="s">
        <v>1623</v>
      </c>
      <c r="C493" s="10" t="s">
        <v>995</v>
      </c>
      <c r="D493" s="9" t="s">
        <v>10</v>
      </c>
      <c r="E493" s="9" t="s">
        <v>996</v>
      </c>
      <c r="F493" s="11" t="s">
        <v>56</v>
      </c>
      <c r="G493" s="5">
        <v>35</v>
      </c>
      <c r="H493" s="5">
        <v>35</v>
      </c>
      <c r="I493" s="14">
        <f t="shared" si="72"/>
        <v>0</v>
      </c>
      <c r="J493" s="46" t="s">
        <v>1623</v>
      </c>
    </row>
    <row r="494" spans="1:10" ht="39.6" x14ac:dyDescent="0.25">
      <c r="A494" s="9" t="s">
        <v>997</v>
      </c>
      <c r="B494" s="9" t="s">
        <v>1623</v>
      </c>
      <c r="C494" s="10" t="s">
        <v>998</v>
      </c>
      <c r="D494" s="9" t="s">
        <v>10</v>
      </c>
      <c r="E494" s="9" t="s">
        <v>999</v>
      </c>
      <c r="F494" s="11" t="s">
        <v>56</v>
      </c>
      <c r="G494" s="5">
        <v>14</v>
      </c>
      <c r="H494" s="5">
        <v>14</v>
      </c>
      <c r="I494" s="14">
        <f t="shared" si="72"/>
        <v>0</v>
      </c>
      <c r="J494" s="46" t="s">
        <v>1623</v>
      </c>
    </row>
    <row r="495" spans="1:10" ht="39.6" x14ac:dyDescent="0.25">
      <c r="A495" s="9" t="s">
        <v>1000</v>
      </c>
      <c r="B495" s="9" t="s">
        <v>1623</v>
      </c>
      <c r="C495" s="10" t="s">
        <v>1001</v>
      </c>
      <c r="D495" s="9" t="s">
        <v>259</v>
      </c>
      <c r="E495" s="9" t="s">
        <v>1002</v>
      </c>
      <c r="F495" s="11" t="s">
        <v>56</v>
      </c>
      <c r="G495" s="5">
        <v>7</v>
      </c>
      <c r="H495" s="5">
        <v>7</v>
      </c>
      <c r="I495" s="14">
        <f t="shared" si="72"/>
        <v>0</v>
      </c>
      <c r="J495" s="46" t="s">
        <v>1623</v>
      </c>
    </row>
    <row r="496" spans="1:10" ht="39.6" x14ac:dyDescent="0.25">
      <c r="A496" s="9" t="s">
        <v>1003</v>
      </c>
      <c r="B496" s="9" t="s">
        <v>1623</v>
      </c>
      <c r="C496" s="10" t="s">
        <v>1004</v>
      </c>
      <c r="D496" s="9" t="s">
        <v>10</v>
      </c>
      <c r="E496" s="9" t="s">
        <v>1005</v>
      </c>
      <c r="F496" s="11" t="s">
        <v>56</v>
      </c>
      <c r="G496" s="5">
        <v>8</v>
      </c>
      <c r="H496" s="5">
        <v>8</v>
      </c>
      <c r="I496" s="14">
        <f t="shared" si="72"/>
        <v>0</v>
      </c>
      <c r="J496" s="46" t="s">
        <v>1623</v>
      </c>
    </row>
    <row r="497" spans="1:10" ht="39.6" x14ac:dyDescent="0.25">
      <c r="A497" s="9" t="s">
        <v>1006</v>
      </c>
      <c r="B497" s="9" t="s">
        <v>1623</v>
      </c>
      <c r="C497" s="10" t="s">
        <v>1007</v>
      </c>
      <c r="D497" s="9" t="s">
        <v>10</v>
      </c>
      <c r="E497" s="9" t="s">
        <v>1008</v>
      </c>
      <c r="F497" s="11" t="s">
        <v>56</v>
      </c>
      <c r="G497" s="5">
        <v>52</v>
      </c>
      <c r="H497" s="5">
        <v>52</v>
      </c>
      <c r="I497" s="14">
        <f t="shared" si="72"/>
        <v>0</v>
      </c>
      <c r="J497" s="46" t="s">
        <v>1623</v>
      </c>
    </row>
    <row r="498" spans="1:10" ht="39.6" x14ac:dyDescent="0.25">
      <c r="A498" s="9" t="s">
        <v>1009</v>
      </c>
      <c r="B498" s="9" t="s">
        <v>1623</v>
      </c>
      <c r="C498" s="10" t="s">
        <v>1010</v>
      </c>
      <c r="D498" s="9" t="s">
        <v>10</v>
      </c>
      <c r="E498" s="9" t="s">
        <v>1011</v>
      </c>
      <c r="F498" s="11" t="s">
        <v>56</v>
      </c>
      <c r="G498" s="5">
        <v>4</v>
      </c>
      <c r="H498" s="5">
        <v>4</v>
      </c>
      <c r="I498" s="14">
        <f t="shared" si="72"/>
        <v>0</v>
      </c>
      <c r="J498" s="46" t="s">
        <v>1623</v>
      </c>
    </row>
    <row r="499" spans="1:10" ht="39.6" x14ac:dyDescent="0.25">
      <c r="A499" s="9" t="s">
        <v>1012</v>
      </c>
      <c r="B499" s="9" t="s">
        <v>1623</v>
      </c>
      <c r="C499" s="10" t="s">
        <v>1013</v>
      </c>
      <c r="D499" s="9" t="s">
        <v>10</v>
      </c>
      <c r="E499" s="9" t="s">
        <v>1014</v>
      </c>
      <c r="F499" s="11" t="s">
        <v>56</v>
      </c>
      <c r="G499" s="5">
        <v>39</v>
      </c>
      <c r="H499" s="5">
        <v>39</v>
      </c>
      <c r="I499" s="14">
        <f t="shared" si="72"/>
        <v>0</v>
      </c>
      <c r="J499" s="46" t="s">
        <v>1623</v>
      </c>
    </row>
    <row r="500" spans="1:10" ht="39.6" x14ac:dyDescent="0.25">
      <c r="A500" s="9" t="s">
        <v>1015</v>
      </c>
      <c r="B500" s="9" t="s">
        <v>1623</v>
      </c>
      <c r="C500" s="10" t="s">
        <v>1016</v>
      </c>
      <c r="D500" s="9" t="s">
        <v>10</v>
      </c>
      <c r="E500" s="9" t="s">
        <v>1017</v>
      </c>
      <c r="F500" s="11" t="s">
        <v>56</v>
      </c>
      <c r="G500" s="5">
        <v>9</v>
      </c>
      <c r="H500" s="5">
        <v>9</v>
      </c>
      <c r="I500" s="14">
        <f t="shared" si="72"/>
        <v>0</v>
      </c>
      <c r="J500" s="46" t="s">
        <v>1623</v>
      </c>
    </row>
    <row r="501" spans="1:10" ht="39.6" x14ac:dyDescent="0.25">
      <c r="A501" s="9" t="s">
        <v>1018</v>
      </c>
      <c r="B501" s="9" t="s">
        <v>1623</v>
      </c>
      <c r="C501" s="10" t="s">
        <v>1019</v>
      </c>
      <c r="D501" s="9" t="s">
        <v>10</v>
      </c>
      <c r="E501" s="9" t="s">
        <v>1020</v>
      </c>
      <c r="F501" s="11" t="s">
        <v>56</v>
      </c>
      <c r="G501" s="5">
        <v>3</v>
      </c>
      <c r="H501" s="5">
        <v>3</v>
      </c>
      <c r="I501" s="14">
        <f t="shared" si="72"/>
        <v>0</v>
      </c>
      <c r="J501" s="46" t="s">
        <v>1623</v>
      </c>
    </row>
    <row r="502" spans="1:10" ht="39.6" x14ac:dyDescent="0.25">
      <c r="A502" s="9" t="s">
        <v>1021</v>
      </c>
      <c r="B502" s="9" t="s">
        <v>1623</v>
      </c>
      <c r="C502" s="10" t="s">
        <v>1022</v>
      </c>
      <c r="D502" s="9" t="s">
        <v>10</v>
      </c>
      <c r="E502" s="9" t="s">
        <v>1023</v>
      </c>
      <c r="F502" s="11" t="s">
        <v>56</v>
      </c>
      <c r="G502" s="5">
        <v>1</v>
      </c>
      <c r="H502" s="5">
        <v>1</v>
      </c>
      <c r="I502" s="14">
        <f t="shared" si="72"/>
        <v>0</v>
      </c>
      <c r="J502" s="46" t="s">
        <v>1623</v>
      </c>
    </row>
    <row r="503" spans="1:10" ht="26.4" x14ac:dyDescent="0.25">
      <c r="A503" s="9" t="s">
        <v>1024</v>
      </c>
      <c r="B503" s="9" t="s">
        <v>1834</v>
      </c>
      <c r="C503" s="10" t="s">
        <v>1025</v>
      </c>
      <c r="D503" s="9" t="s">
        <v>10</v>
      </c>
      <c r="E503" s="9" t="s">
        <v>1026</v>
      </c>
      <c r="F503" s="11" t="s">
        <v>56</v>
      </c>
      <c r="G503" s="5">
        <v>1</v>
      </c>
      <c r="H503" s="5">
        <v>0</v>
      </c>
      <c r="I503" s="14">
        <f t="shared" si="72"/>
        <v>1</v>
      </c>
      <c r="J503" s="46" t="s">
        <v>1623</v>
      </c>
    </row>
    <row r="504" spans="1:10" ht="39.6" x14ac:dyDescent="0.25">
      <c r="A504" s="9" t="s">
        <v>1027</v>
      </c>
      <c r="B504" s="9" t="s">
        <v>1623</v>
      </c>
      <c r="C504" s="10" t="s">
        <v>1028</v>
      </c>
      <c r="D504" s="9" t="s">
        <v>10</v>
      </c>
      <c r="E504" s="9" t="s">
        <v>1029</v>
      </c>
      <c r="F504" s="11" t="s">
        <v>56</v>
      </c>
      <c r="G504" s="5">
        <v>3</v>
      </c>
      <c r="H504" s="5">
        <v>3</v>
      </c>
      <c r="I504" s="14">
        <f t="shared" si="72"/>
        <v>0</v>
      </c>
      <c r="J504" s="46" t="s">
        <v>1623</v>
      </c>
    </row>
    <row r="505" spans="1:10" ht="39.6" x14ac:dyDescent="0.25">
      <c r="A505" s="9" t="s">
        <v>1030</v>
      </c>
      <c r="B505" s="9" t="s">
        <v>1623</v>
      </c>
      <c r="C505" s="10" t="s">
        <v>1028</v>
      </c>
      <c r="D505" s="9" t="s">
        <v>10</v>
      </c>
      <c r="E505" s="9" t="s">
        <v>1029</v>
      </c>
      <c r="F505" s="11" t="s">
        <v>56</v>
      </c>
      <c r="G505" s="5">
        <v>1</v>
      </c>
      <c r="H505" s="5">
        <v>1</v>
      </c>
      <c r="I505" s="14">
        <f t="shared" si="72"/>
        <v>0</v>
      </c>
      <c r="J505" s="46" t="s">
        <v>1623</v>
      </c>
    </row>
    <row r="506" spans="1:10" ht="39.6" x14ac:dyDescent="0.25">
      <c r="A506" s="9" t="s">
        <v>1031</v>
      </c>
      <c r="B506" s="9" t="s">
        <v>1623</v>
      </c>
      <c r="C506" s="10" t="s">
        <v>1032</v>
      </c>
      <c r="D506" s="9" t="s">
        <v>10</v>
      </c>
      <c r="E506" s="9" t="s">
        <v>1033</v>
      </c>
      <c r="F506" s="11" t="s">
        <v>56</v>
      </c>
      <c r="G506" s="5">
        <v>1</v>
      </c>
      <c r="H506" s="5">
        <v>1</v>
      </c>
      <c r="I506" s="14">
        <f t="shared" si="72"/>
        <v>0</v>
      </c>
      <c r="J506" s="46" t="s">
        <v>1623</v>
      </c>
    </row>
    <row r="507" spans="1:10" ht="39.6" x14ac:dyDescent="0.25">
      <c r="A507" s="9" t="s">
        <v>1034</v>
      </c>
      <c r="B507" s="9" t="s">
        <v>1623</v>
      </c>
      <c r="C507" s="10" t="s">
        <v>1035</v>
      </c>
      <c r="D507" s="9" t="s">
        <v>10</v>
      </c>
      <c r="E507" s="9" t="s">
        <v>1036</v>
      </c>
      <c r="F507" s="11" t="s">
        <v>56</v>
      </c>
      <c r="G507" s="5">
        <v>1</v>
      </c>
      <c r="H507" s="5">
        <v>1</v>
      </c>
      <c r="I507" s="14">
        <f t="shared" si="72"/>
        <v>0</v>
      </c>
      <c r="J507" s="46" t="s">
        <v>1623</v>
      </c>
    </row>
    <row r="508" spans="1:10" ht="39.6" x14ac:dyDescent="0.25">
      <c r="A508" s="9" t="s">
        <v>1037</v>
      </c>
      <c r="B508" s="9" t="s">
        <v>1623</v>
      </c>
      <c r="C508" s="10" t="s">
        <v>1038</v>
      </c>
      <c r="D508" s="9" t="s">
        <v>10</v>
      </c>
      <c r="E508" s="9" t="s">
        <v>1039</v>
      </c>
      <c r="F508" s="11" t="s">
        <v>56</v>
      </c>
      <c r="G508" s="5">
        <v>1</v>
      </c>
      <c r="H508" s="5">
        <v>1</v>
      </c>
      <c r="I508" s="14">
        <f t="shared" si="72"/>
        <v>0</v>
      </c>
      <c r="J508" s="46" t="s">
        <v>1623</v>
      </c>
    </row>
    <row r="509" spans="1:10" ht="39.6" x14ac:dyDescent="0.25">
      <c r="A509" s="9" t="s">
        <v>1040</v>
      </c>
      <c r="B509" s="9" t="s">
        <v>1623</v>
      </c>
      <c r="C509" s="10" t="s">
        <v>1041</v>
      </c>
      <c r="D509" s="9" t="s">
        <v>10</v>
      </c>
      <c r="E509" s="9" t="s">
        <v>1042</v>
      </c>
      <c r="F509" s="11" t="s">
        <v>56</v>
      </c>
      <c r="G509" s="5">
        <v>5</v>
      </c>
      <c r="H509" s="5">
        <v>5</v>
      </c>
      <c r="I509" s="14">
        <f t="shared" si="72"/>
        <v>0</v>
      </c>
      <c r="J509" s="46" t="s">
        <v>1623</v>
      </c>
    </row>
    <row r="510" spans="1:10" ht="26.4" x14ac:dyDescent="0.25">
      <c r="A510" s="12" t="s">
        <v>1043</v>
      </c>
      <c r="B510" s="12" t="s">
        <v>1835</v>
      </c>
      <c r="C510" s="12"/>
      <c r="D510" s="12"/>
      <c r="E510" s="12" t="s">
        <v>1044</v>
      </c>
      <c r="F510" s="12"/>
      <c r="G510" s="6"/>
      <c r="H510" s="6"/>
      <c r="I510" s="13"/>
      <c r="J510" s="35"/>
    </row>
    <row r="511" spans="1:10" x14ac:dyDescent="0.25">
      <c r="A511" s="12" t="s">
        <v>1045</v>
      </c>
      <c r="B511" s="12" t="s">
        <v>1623</v>
      </c>
      <c r="C511" s="12"/>
      <c r="D511" s="12"/>
      <c r="E511" s="12" t="s">
        <v>949</v>
      </c>
      <c r="F511" s="12"/>
      <c r="G511" s="6"/>
      <c r="H511" s="6"/>
      <c r="I511" s="13"/>
      <c r="J511" s="35"/>
    </row>
    <row r="512" spans="1:10" ht="26.4" x14ac:dyDescent="0.25">
      <c r="A512" s="9" t="s">
        <v>1046</v>
      </c>
      <c r="B512" s="9" t="s">
        <v>1623</v>
      </c>
      <c r="C512" s="10" t="s">
        <v>1047</v>
      </c>
      <c r="D512" s="9" t="s">
        <v>10</v>
      </c>
      <c r="E512" s="9" t="s">
        <v>1048</v>
      </c>
      <c r="F512" s="11" t="s">
        <v>16</v>
      </c>
      <c r="G512" s="5">
        <v>29.97</v>
      </c>
      <c r="H512" s="5">
        <v>29.97</v>
      </c>
      <c r="I512" s="14">
        <f t="shared" si="72"/>
        <v>0</v>
      </c>
      <c r="J512" s="46" t="s">
        <v>1623</v>
      </c>
    </row>
    <row r="513" spans="1:10" ht="26.4" x14ac:dyDescent="0.25">
      <c r="A513" s="9" t="s">
        <v>1049</v>
      </c>
      <c r="B513" s="9" t="s">
        <v>1623</v>
      </c>
      <c r="C513" s="10" t="s">
        <v>1050</v>
      </c>
      <c r="D513" s="9" t="s">
        <v>10</v>
      </c>
      <c r="E513" s="9" t="s">
        <v>1051</v>
      </c>
      <c r="F513" s="11" t="s">
        <v>16</v>
      </c>
      <c r="G513" s="5">
        <v>73.36</v>
      </c>
      <c r="H513" s="5">
        <v>73.36</v>
      </c>
      <c r="I513" s="14">
        <f t="shared" si="72"/>
        <v>0</v>
      </c>
      <c r="J513" s="46" t="s">
        <v>1623</v>
      </c>
    </row>
    <row r="514" spans="1:10" ht="26.4" x14ac:dyDescent="0.25">
      <c r="A514" s="9" t="s">
        <v>1052</v>
      </c>
      <c r="B514" s="9" t="s">
        <v>1623</v>
      </c>
      <c r="C514" s="10" t="s">
        <v>1053</v>
      </c>
      <c r="D514" s="9" t="s">
        <v>10</v>
      </c>
      <c r="E514" s="9" t="s">
        <v>1054</v>
      </c>
      <c r="F514" s="11" t="s">
        <v>16</v>
      </c>
      <c r="G514" s="5">
        <v>44.87</v>
      </c>
      <c r="H514" s="5">
        <v>44.87</v>
      </c>
      <c r="I514" s="14">
        <f t="shared" si="72"/>
        <v>0</v>
      </c>
      <c r="J514" s="46" t="s">
        <v>1623</v>
      </c>
    </row>
    <row r="515" spans="1:10" ht="26.4" x14ac:dyDescent="0.25">
      <c r="A515" s="9" t="s">
        <v>1055</v>
      </c>
      <c r="B515" s="9" t="s">
        <v>1623</v>
      </c>
      <c r="C515" s="10" t="s">
        <v>1056</v>
      </c>
      <c r="D515" s="9" t="s">
        <v>10</v>
      </c>
      <c r="E515" s="9" t="s">
        <v>1057</v>
      </c>
      <c r="F515" s="11" t="s">
        <v>16</v>
      </c>
      <c r="G515" s="5">
        <v>48.32</v>
      </c>
      <c r="H515" s="5">
        <v>48.32</v>
      </c>
      <c r="I515" s="14">
        <f t="shared" si="72"/>
        <v>0</v>
      </c>
      <c r="J515" s="46" t="s">
        <v>1623</v>
      </c>
    </row>
    <row r="516" spans="1:10" x14ac:dyDescent="0.25">
      <c r="A516" s="12" t="s">
        <v>1058</v>
      </c>
      <c r="B516" s="12" t="s">
        <v>1836</v>
      </c>
      <c r="C516" s="12"/>
      <c r="D516" s="12"/>
      <c r="E516" s="12" t="s">
        <v>1059</v>
      </c>
      <c r="F516" s="12"/>
      <c r="G516" s="6"/>
      <c r="H516" s="6"/>
      <c r="I516" s="13"/>
      <c r="J516" s="35"/>
    </row>
    <row r="517" spans="1:10" ht="52.8" x14ac:dyDescent="0.25">
      <c r="A517" s="9" t="s">
        <v>1060</v>
      </c>
      <c r="B517" s="9" t="s">
        <v>1623</v>
      </c>
      <c r="C517" s="10" t="s">
        <v>1061</v>
      </c>
      <c r="D517" s="9" t="s">
        <v>10</v>
      </c>
      <c r="E517" s="9" t="s">
        <v>1062</v>
      </c>
      <c r="F517" s="11" t="s">
        <v>56</v>
      </c>
      <c r="G517" s="5">
        <v>1</v>
      </c>
      <c r="H517" s="5">
        <v>1</v>
      </c>
      <c r="I517" s="14">
        <f t="shared" si="72"/>
        <v>0</v>
      </c>
      <c r="J517" s="46" t="s">
        <v>1623</v>
      </c>
    </row>
    <row r="518" spans="1:10" ht="52.8" x14ac:dyDescent="0.25">
      <c r="A518" s="9" t="s">
        <v>1063</v>
      </c>
      <c r="B518" s="9" t="s">
        <v>1623</v>
      </c>
      <c r="C518" s="10" t="s">
        <v>1064</v>
      </c>
      <c r="D518" s="9" t="s">
        <v>10</v>
      </c>
      <c r="E518" s="9" t="s">
        <v>1065</v>
      </c>
      <c r="F518" s="11" t="s">
        <v>56</v>
      </c>
      <c r="G518" s="5">
        <v>4</v>
      </c>
      <c r="H518" s="5">
        <v>4</v>
      </c>
      <c r="I518" s="14">
        <f t="shared" si="72"/>
        <v>0</v>
      </c>
      <c r="J518" s="46" t="s">
        <v>1623</v>
      </c>
    </row>
    <row r="519" spans="1:10" ht="52.8" x14ac:dyDescent="0.25">
      <c r="A519" s="9" t="s">
        <v>1066</v>
      </c>
      <c r="B519" s="9" t="s">
        <v>1623</v>
      </c>
      <c r="C519" s="10" t="s">
        <v>1067</v>
      </c>
      <c r="D519" s="9" t="s">
        <v>10</v>
      </c>
      <c r="E519" s="9" t="s">
        <v>1068</v>
      </c>
      <c r="F519" s="11" t="s">
        <v>56</v>
      </c>
      <c r="G519" s="5">
        <v>2</v>
      </c>
      <c r="H519" s="5">
        <v>2</v>
      </c>
      <c r="I519" s="14">
        <f t="shared" si="72"/>
        <v>0</v>
      </c>
      <c r="J519" s="46" t="s">
        <v>1623</v>
      </c>
    </row>
    <row r="520" spans="1:10" ht="39.6" x14ac:dyDescent="0.25">
      <c r="A520" s="9" t="s">
        <v>1069</v>
      </c>
      <c r="B520" s="9" t="s">
        <v>1623</v>
      </c>
      <c r="C520" s="10" t="s">
        <v>1070</v>
      </c>
      <c r="D520" s="9" t="s">
        <v>10</v>
      </c>
      <c r="E520" s="9" t="s">
        <v>1071</v>
      </c>
      <c r="F520" s="11" t="s">
        <v>56</v>
      </c>
      <c r="G520" s="5">
        <v>2</v>
      </c>
      <c r="H520" s="5">
        <v>2</v>
      </c>
      <c r="I520" s="14">
        <f t="shared" si="72"/>
        <v>0</v>
      </c>
      <c r="J520" s="46" t="s">
        <v>1623</v>
      </c>
    </row>
    <row r="521" spans="1:10" ht="39.6" x14ac:dyDescent="0.25">
      <c r="A521" s="9" t="s">
        <v>1072</v>
      </c>
      <c r="B521" s="9" t="s">
        <v>1623</v>
      </c>
      <c r="C521" s="10" t="s">
        <v>1073</v>
      </c>
      <c r="D521" s="9" t="s">
        <v>10</v>
      </c>
      <c r="E521" s="9" t="s">
        <v>1074</v>
      </c>
      <c r="F521" s="11" t="s">
        <v>56</v>
      </c>
      <c r="G521" s="5">
        <v>31</v>
      </c>
      <c r="H521" s="5">
        <v>31</v>
      </c>
      <c r="I521" s="14">
        <f t="shared" si="72"/>
        <v>0</v>
      </c>
      <c r="J521" s="46" t="s">
        <v>1623</v>
      </c>
    </row>
    <row r="522" spans="1:10" ht="39.6" x14ac:dyDescent="0.25">
      <c r="A522" s="9" t="s">
        <v>1075</v>
      </c>
      <c r="B522" s="9" t="s">
        <v>1623</v>
      </c>
      <c r="C522" s="10" t="s">
        <v>1073</v>
      </c>
      <c r="D522" s="9" t="s">
        <v>10</v>
      </c>
      <c r="E522" s="9" t="s">
        <v>1076</v>
      </c>
      <c r="F522" s="11" t="s">
        <v>56</v>
      </c>
      <c r="G522" s="5">
        <v>10</v>
      </c>
      <c r="H522" s="5">
        <v>10</v>
      </c>
      <c r="I522" s="14">
        <f t="shared" si="72"/>
        <v>0</v>
      </c>
      <c r="J522" s="46" t="s">
        <v>1623</v>
      </c>
    </row>
    <row r="523" spans="1:10" ht="39.6" x14ac:dyDescent="0.25">
      <c r="A523" s="9" t="s">
        <v>1077</v>
      </c>
      <c r="B523" s="9" t="s">
        <v>1623</v>
      </c>
      <c r="C523" s="10" t="s">
        <v>1078</v>
      </c>
      <c r="D523" s="9" t="s">
        <v>10</v>
      </c>
      <c r="E523" s="9" t="s">
        <v>1079</v>
      </c>
      <c r="F523" s="11" t="s">
        <v>56</v>
      </c>
      <c r="G523" s="5">
        <v>1</v>
      </c>
      <c r="H523" s="5">
        <v>1</v>
      </c>
      <c r="I523" s="14">
        <f t="shared" si="72"/>
        <v>0</v>
      </c>
      <c r="J523" s="46" t="s">
        <v>1623</v>
      </c>
    </row>
    <row r="524" spans="1:10" ht="39.6" x14ac:dyDescent="0.25">
      <c r="A524" s="9" t="s">
        <v>1080</v>
      </c>
      <c r="B524" s="9" t="s">
        <v>1623</v>
      </c>
      <c r="C524" s="10" t="s">
        <v>1070</v>
      </c>
      <c r="D524" s="9" t="s">
        <v>10</v>
      </c>
      <c r="E524" s="9" t="s">
        <v>1081</v>
      </c>
      <c r="F524" s="11" t="s">
        <v>56</v>
      </c>
      <c r="G524" s="5">
        <v>4</v>
      </c>
      <c r="H524" s="5">
        <v>4</v>
      </c>
      <c r="I524" s="14">
        <f t="shared" si="72"/>
        <v>0</v>
      </c>
      <c r="J524" s="46" t="s">
        <v>1623</v>
      </c>
    </row>
    <row r="525" spans="1:10" ht="39.6" x14ac:dyDescent="0.25">
      <c r="A525" s="9" t="s">
        <v>1082</v>
      </c>
      <c r="B525" s="9" t="s">
        <v>1623</v>
      </c>
      <c r="C525" s="10" t="s">
        <v>1083</v>
      </c>
      <c r="D525" s="9" t="s">
        <v>10</v>
      </c>
      <c r="E525" s="9" t="s">
        <v>1084</v>
      </c>
      <c r="F525" s="11" t="s">
        <v>56</v>
      </c>
      <c r="G525" s="5">
        <v>6</v>
      </c>
      <c r="H525" s="5">
        <v>6</v>
      </c>
      <c r="I525" s="14">
        <f t="shared" si="72"/>
        <v>0</v>
      </c>
      <c r="J525" s="46" t="s">
        <v>1623</v>
      </c>
    </row>
    <row r="526" spans="1:10" ht="39.6" x14ac:dyDescent="0.25">
      <c r="A526" s="9" t="s">
        <v>1085</v>
      </c>
      <c r="B526" s="9" t="s">
        <v>1623</v>
      </c>
      <c r="C526" s="10" t="s">
        <v>1086</v>
      </c>
      <c r="D526" s="9" t="s">
        <v>10</v>
      </c>
      <c r="E526" s="9" t="s">
        <v>1087</v>
      </c>
      <c r="F526" s="11" t="s">
        <v>56</v>
      </c>
      <c r="G526" s="5">
        <v>1</v>
      </c>
      <c r="H526" s="5">
        <v>1</v>
      </c>
      <c r="I526" s="14">
        <f t="shared" si="72"/>
        <v>0</v>
      </c>
      <c r="J526" s="46" t="s">
        <v>1623</v>
      </c>
    </row>
    <row r="527" spans="1:10" ht="39.6" x14ac:dyDescent="0.25">
      <c r="A527" s="9" t="s">
        <v>1088</v>
      </c>
      <c r="B527" s="9" t="s">
        <v>1623</v>
      </c>
      <c r="C527" s="10" t="s">
        <v>1089</v>
      </c>
      <c r="D527" s="9" t="s">
        <v>10</v>
      </c>
      <c r="E527" s="9" t="s">
        <v>1090</v>
      </c>
      <c r="F527" s="11" t="s">
        <v>56</v>
      </c>
      <c r="G527" s="5">
        <v>1</v>
      </c>
      <c r="H527" s="5">
        <v>1</v>
      </c>
      <c r="I527" s="14">
        <f t="shared" si="72"/>
        <v>0</v>
      </c>
      <c r="J527" s="46" t="s">
        <v>1623</v>
      </c>
    </row>
    <row r="528" spans="1:10" ht="39.6" x14ac:dyDescent="0.25">
      <c r="A528" s="9" t="s">
        <v>1091</v>
      </c>
      <c r="B528" s="9" t="s">
        <v>1623</v>
      </c>
      <c r="C528" s="10" t="s">
        <v>1092</v>
      </c>
      <c r="D528" s="9" t="s">
        <v>10</v>
      </c>
      <c r="E528" s="9" t="s">
        <v>1093</v>
      </c>
      <c r="F528" s="11" t="s">
        <v>56</v>
      </c>
      <c r="G528" s="5">
        <v>2</v>
      </c>
      <c r="H528" s="5">
        <v>2</v>
      </c>
      <c r="I528" s="14">
        <f t="shared" si="72"/>
        <v>0</v>
      </c>
      <c r="J528" s="46" t="s">
        <v>1623</v>
      </c>
    </row>
    <row r="529" spans="1:10" ht="39.6" x14ac:dyDescent="0.25">
      <c r="A529" s="9" t="s">
        <v>1094</v>
      </c>
      <c r="B529" s="9" t="s">
        <v>1623</v>
      </c>
      <c r="C529" s="10" t="s">
        <v>1095</v>
      </c>
      <c r="D529" s="9" t="s">
        <v>10</v>
      </c>
      <c r="E529" s="9" t="s">
        <v>1096</v>
      </c>
      <c r="F529" s="11" t="s">
        <v>56</v>
      </c>
      <c r="G529" s="5">
        <v>1</v>
      </c>
      <c r="H529" s="5">
        <v>1</v>
      </c>
      <c r="I529" s="14">
        <f t="shared" si="72"/>
        <v>0</v>
      </c>
      <c r="J529" s="46" t="s">
        <v>1623</v>
      </c>
    </row>
    <row r="530" spans="1:10" ht="39.6" x14ac:dyDescent="0.25">
      <c r="A530" s="9" t="s">
        <v>1097</v>
      </c>
      <c r="B530" s="9" t="s">
        <v>1623</v>
      </c>
      <c r="C530" s="10" t="s">
        <v>1095</v>
      </c>
      <c r="D530" s="9" t="s">
        <v>10</v>
      </c>
      <c r="E530" s="9" t="s">
        <v>1098</v>
      </c>
      <c r="F530" s="11" t="s">
        <v>56</v>
      </c>
      <c r="G530" s="5">
        <v>1</v>
      </c>
      <c r="H530" s="5">
        <v>1</v>
      </c>
      <c r="I530" s="14">
        <f t="shared" si="72"/>
        <v>0</v>
      </c>
      <c r="J530" s="46" t="s">
        <v>1623</v>
      </c>
    </row>
    <row r="531" spans="1:10" ht="39.6" x14ac:dyDescent="0.25">
      <c r="A531" s="9" t="s">
        <v>1099</v>
      </c>
      <c r="B531" s="9" t="s">
        <v>1623</v>
      </c>
      <c r="C531" s="10" t="s">
        <v>1100</v>
      </c>
      <c r="D531" s="9" t="s">
        <v>10</v>
      </c>
      <c r="E531" s="9" t="s">
        <v>1101</v>
      </c>
      <c r="F531" s="11" t="s">
        <v>56</v>
      </c>
      <c r="G531" s="5">
        <v>1</v>
      </c>
      <c r="H531" s="5">
        <v>1</v>
      </c>
      <c r="I531" s="14">
        <f t="shared" si="72"/>
        <v>0</v>
      </c>
      <c r="J531" s="46" t="s">
        <v>1623</v>
      </c>
    </row>
    <row r="532" spans="1:10" ht="26.4" x14ac:dyDescent="0.25">
      <c r="A532" s="9" t="s">
        <v>1102</v>
      </c>
      <c r="B532" s="9" t="s">
        <v>1623</v>
      </c>
      <c r="C532" s="10" t="s">
        <v>1095</v>
      </c>
      <c r="D532" s="9" t="s">
        <v>10</v>
      </c>
      <c r="E532" s="9" t="s">
        <v>1103</v>
      </c>
      <c r="F532" s="11" t="s">
        <v>56</v>
      </c>
      <c r="G532" s="5">
        <v>1</v>
      </c>
      <c r="H532" s="5">
        <v>1</v>
      </c>
      <c r="I532" s="14">
        <f t="shared" si="72"/>
        <v>0</v>
      </c>
      <c r="J532" s="46" t="s">
        <v>1623</v>
      </c>
    </row>
    <row r="533" spans="1:10" ht="26.4" x14ac:dyDescent="0.25">
      <c r="A533" s="9" t="s">
        <v>1104</v>
      </c>
      <c r="B533" s="9" t="s">
        <v>1623</v>
      </c>
      <c r="C533" s="10" t="s">
        <v>1095</v>
      </c>
      <c r="D533" s="9" t="s">
        <v>10</v>
      </c>
      <c r="E533" s="9" t="s">
        <v>1105</v>
      </c>
      <c r="F533" s="11" t="s">
        <v>56</v>
      </c>
      <c r="G533" s="5">
        <v>1</v>
      </c>
      <c r="H533" s="5">
        <v>1</v>
      </c>
      <c r="I533" s="14">
        <f t="shared" ref="I533:I596" si="73">G533-H533</f>
        <v>0</v>
      </c>
      <c r="J533" s="46" t="s">
        <v>1623</v>
      </c>
    </row>
    <row r="534" spans="1:10" ht="39.6" x14ac:dyDescent="0.25">
      <c r="A534" s="9" t="s">
        <v>1106</v>
      </c>
      <c r="B534" s="9" t="s">
        <v>1623</v>
      </c>
      <c r="C534" s="10" t="s">
        <v>1095</v>
      </c>
      <c r="D534" s="9" t="s">
        <v>10</v>
      </c>
      <c r="E534" s="9" t="s">
        <v>1107</v>
      </c>
      <c r="F534" s="11" t="s">
        <v>56</v>
      </c>
      <c r="G534" s="5">
        <v>5</v>
      </c>
      <c r="H534" s="5">
        <v>5</v>
      </c>
      <c r="I534" s="14">
        <f t="shared" si="73"/>
        <v>0</v>
      </c>
      <c r="J534" s="46" t="s">
        <v>1623</v>
      </c>
    </row>
    <row r="535" spans="1:10" ht="26.4" x14ac:dyDescent="0.25">
      <c r="A535" s="9" t="s">
        <v>1108</v>
      </c>
      <c r="B535" s="9" t="s">
        <v>1623</v>
      </c>
      <c r="C535" s="10" t="s">
        <v>1109</v>
      </c>
      <c r="D535" s="9" t="s">
        <v>10</v>
      </c>
      <c r="E535" s="9" t="s">
        <v>1110</v>
      </c>
      <c r="F535" s="11" t="s">
        <v>56</v>
      </c>
      <c r="G535" s="5">
        <v>1</v>
      </c>
      <c r="H535" s="5">
        <v>1</v>
      </c>
      <c r="I535" s="14">
        <f t="shared" si="73"/>
        <v>0</v>
      </c>
      <c r="J535" s="46" t="s">
        <v>1623</v>
      </c>
    </row>
    <row r="536" spans="1:10" ht="26.4" x14ac:dyDescent="0.25">
      <c r="A536" s="9" t="s">
        <v>1111</v>
      </c>
      <c r="B536" s="9" t="s">
        <v>1623</v>
      </c>
      <c r="C536" s="10" t="s">
        <v>1112</v>
      </c>
      <c r="D536" s="9" t="s">
        <v>10</v>
      </c>
      <c r="E536" s="9" t="s">
        <v>1113</v>
      </c>
      <c r="F536" s="11" t="s">
        <v>56</v>
      </c>
      <c r="G536" s="5">
        <v>6</v>
      </c>
      <c r="H536" s="5">
        <v>6</v>
      </c>
      <c r="I536" s="14">
        <f t="shared" si="73"/>
        <v>0</v>
      </c>
      <c r="J536" s="46" t="s">
        <v>1623</v>
      </c>
    </row>
    <row r="537" spans="1:10" ht="26.4" x14ac:dyDescent="0.25">
      <c r="A537" s="9" t="s">
        <v>1114</v>
      </c>
      <c r="B537" s="9" t="s">
        <v>1623</v>
      </c>
      <c r="C537" s="10" t="s">
        <v>1115</v>
      </c>
      <c r="D537" s="9" t="s">
        <v>10</v>
      </c>
      <c r="E537" s="9" t="s">
        <v>1116</v>
      </c>
      <c r="F537" s="11" t="s">
        <v>56</v>
      </c>
      <c r="G537" s="5">
        <v>31</v>
      </c>
      <c r="H537" s="5">
        <v>31</v>
      </c>
      <c r="I537" s="14">
        <f t="shared" si="73"/>
        <v>0</v>
      </c>
      <c r="J537" s="46" t="s">
        <v>1623</v>
      </c>
    </row>
    <row r="538" spans="1:10" ht="26.4" x14ac:dyDescent="0.25">
      <c r="A538" s="9" t="s">
        <v>1117</v>
      </c>
      <c r="B538" s="9" t="s">
        <v>1623</v>
      </c>
      <c r="C538" s="10" t="s">
        <v>1118</v>
      </c>
      <c r="D538" s="9" t="s">
        <v>10</v>
      </c>
      <c r="E538" s="9" t="s">
        <v>1119</v>
      </c>
      <c r="F538" s="11" t="s">
        <v>56</v>
      </c>
      <c r="G538" s="5">
        <v>16</v>
      </c>
      <c r="H538" s="5">
        <v>16</v>
      </c>
      <c r="I538" s="14">
        <f t="shared" si="73"/>
        <v>0</v>
      </c>
      <c r="J538" s="46" t="s">
        <v>1623</v>
      </c>
    </row>
    <row r="539" spans="1:10" ht="39.6" x14ac:dyDescent="0.25">
      <c r="A539" s="9" t="s">
        <v>1120</v>
      </c>
      <c r="B539" s="9" t="s">
        <v>1623</v>
      </c>
      <c r="C539" s="10" t="s">
        <v>1121</v>
      </c>
      <c r="D539" s="9" t="s">
        <v>10</v>
      </c>
      <c r="E539" s="9" t="s">
        <v>1122</v>
      </c>
      <c r="F539" s="11" t="s">
        <v>56</v>
      </c>
      <c r="G539" s="5">
        <v>10</v>
      </c>
      <c r="H539" s="5">
        <v>10</v>
      </c>
      <c r="I539" s="14">
        <f t="shared" si="73"/>
        <v>0</v>
      </c>
      <c r="J539" s="46" t="s">
        <v>1623</v>
      </c>
    </row>
    <row r="540" spans="1:10" ht="26.4" x14ac:dyDescent="0.25">
      <c r="A540" s="9" t="s">
        <v>1123</v>
      </c>
      <c r="B540" s="9" t="s">
        <v>1623</v>
      </c>
      <c r="C540" s="10" t="s">
        <v>1124</v>
      </c>
      <c r="D540" s="9" t="s">
        <v>10</v>
      </c>
      <c r="E540" s="9" t="s">
        <v>1125</v>
      </c>
      <c r="F540" s="11" t="s">
        <v>56</v>
      </c>
      <c r="G540" s="5">
        <v>7</v>
      </c>
      <c r="H540" s="5">
        <v>7</v>
      </c>
      <c r="I540" s="14">
        <f t="shared" si="73"/>
        <v>0</v>
      </c>
      <c r="J540" s="46" t="s">
        <v>1623</v>
      </c>
    </row>
    <row r="541" spans="1:10" ht="39.6" x14ac:dyDescent="0.25">
      <c r="A541" s="9" t="s">
        <v>1126</v>
      </c>
      <c r="B541" s="9" t="s">
        <v>1623</v>
      </c>
      <c r="C541" s="10" t="s">
        <v>1127</v>
      </c>
      <c r="D541" s="9" t="s">
        <v>10</v>
      </c>
      <c r="E541" s="9" t="s">
        <v>1128</v>
      </c>
      <c r="F541" s="11" t="s">
        <v>56</v>
      </c>
      <c r="G541" s="5">
        <v>8</v>
      </c>
      <c r="H541" s="5">
        <v>8</v>
      </c>
      <c r="I541" s="14">
        <f t="shared" si="73"/>
        <v>0</v>
      </c>
      <c r="J541" s="46" t="s">
        <v>1623</v>
      </c>
    </row>
    <row r="542" spans="1:10" ht="39.6" x14ac:dyDescent="0.25">
      <c r="A542" s="9" t="s">
        <v>1129</v>
      </c>
      <c r="B542" s="9" t="s">
        <v>1623</v>
      </c>
      <c r="C542" s="10" t="s">
        <v>1130</v>
      </c>
      <c r="D542" s="9" t="s">
        <v>10</v>
      </c>
      <c r="E542" s="9" t="s">
        <v>1131</v>
      </c>
      <c r="F542" s="11" t="s">
        <v>56</v>
      </c>
      <c r="G542" s="5">
        <v>10</v>
      </c>
      <c r="H542" s="5">
        <v>10</v>
      </c>
      <c r="I542" s="14">
        <f t="shared" si="73"/>
        <v>0</v>
      </c>
      <c r="J542" s="46" t="s">
        <v>1623</v>
      </c>
    </row>
    <row r="543" spans="1:10" ht="39.6" x14ac:dyDescent="0.25">
      <c r="A543" s="9" t="s">
        <v>1132</v>
      </c>
      <c r="B543" s="9" t="s">
        <v>1623</v>
      </c>
      <c r="C543" s="10" t="s">
        <v>1133</v>
      </c>
      <c r="D543" s="9" t="s">
        <v>10</v>
      </c>
      <c r="E543" s="9" t="s">
        <v>1134</v>
      </c>
      <c r="F543" s="11" t="s">
        <v>56</v>
      </c>
      <c r="G543" s="5">
        <v>1</v>
      </c>
      <c r="H543" s="5">
        <v>1</v>
      </c>
      <c r="I543" s="14">
        <f t="shared" si="73"/>
        <v>0</v>
      </c>
      <c r="J543" s="46" t="s">
        <v>1623</v>
      </c>
    </row>
    <row r="544" spans="1:10" x14ac:dyDescent="0.25">
      <c r="A544" s="9" t="s">
        <v>1135</v>
      </c>
      <c r="B544" s="9" t="s">
        <v>1623</v>
      </c>
      <c r="C544" s="10" t="s">
        <v>1136</v>
      </c>
      <c r="D544" s="9" t="s">
        <v>10</v>
      </c>
      <c r="E544" s="9" t="s">
        <v>1137</v>
      </c>
      <c r="F544" s="11" t="s">
        <v>56</v>
      </c>
      <c r="G544" s="5">
        <v>1</v>
      </c>
      <c r="H544" s="5">
        <v>1</v>
      </c>
      <c r="I544" s="14">
        <f t="shared" si="73"/>
        <v>0</v>
      </c>
      <c r="J544" s="46" t="s">
        <v>1623</v>
      </c>
    </row>
    <row r="545" spans="1:10" ht="39.6" x14ac:dyDescent="0.25">
      <c r="A545" s="9" t="s">
        <v>1138</v>
      </c>
      <c r="B545" s="9" t="s">
        <v>1623</v>
      </c>
      <c r="C545" s="10" t="s">
        <v>1139</v>
      </c>
      <c r="D545" s="9" t="s">
        <v>10</v>
      </c>
      <c r="E545" s="9" t="s">
        <v>1140</v>
      </c>
      <c r="F545" s="11" t="s">
        <v>56</v>
      </c>
      <c r="G545" s="5">
        <v>5</v>
      </c>
      <c r="H545" s="5">
        <v>5</v>
      </c>
      <c r="I545" s="14">
        <f t="shared" si="73"/>
        <v>0</v>
      </c>
      <c r="J545" s="46" t="s">
        <v>1623</v>
      </c>
    </row>
    <row r="546" spans="1:10" ht="39.6" x14ac:dyDescent="0.25">
      <c r="A546" s="9" t="s">
        <v>1141</v>
      </c>
      <c r="B546" s="9" t="s">
        <v>1623</v>
      </c>
      <c r="C546" s="10" t="s">
        <v>1142</v>
      </c>
      <c r="D546" s="9" t="s">
        <v>10</v>
      </c>
      <c r="E546" s="9" t="s">
        <v>1143</v>
      </c>
      <c r="F546" s="11" t="s">
        <v>56</v>
      </c>
      <c r="G546" s="5">
        <v>5</v>
      </c>
      <c r="H546" s="5">
        <v>5</v>
      </c>
      <c r="I546" s="14">
        <f t="shared" si="73"/>
        <v>0</v>
      </c>
      <c r="J546" s="46" t="s">
        <v>1623</v>
      </c>
    </row>
    <row r="547" spans="1:10" ht="39.6" x14ac:dyDescent="0.25">
      <c r="A547" s="9" t="s">
        <v>1144</v>
      </c>
      <c r="B547" s="9" t="s">
        <v>1623</v>
      </c>
      <c r="C547" s="10" t="s">
        <v>1145</v>
      </c>
      <c r="D547" s="9" t="s">
        <v>10</v>
      </c>
      <c r="E547" s="9" t="s">
        <v>1146</v>
      </c>
      <c r="F547" s="11" t="s">
        <v>56</v>
      </c>
      <c r="G547" s="5">
        <v>2</v>
      </c>
      <c r="H547" s="5">
        <v>2</v>
      </c>
      <c r="I547" s="14">
        <f t="shared" si="73"/>
        <v>0</v>
      </c>
      <c r="J547" s="46" t="s">
        <v>1623</v>
      </c>
    </row>
    <row r="548" spans="1:10" ht="26.4" x14ac:dyDescent="0.25">
      <c r="A548" s="9" t="s">
        <v>1147</v>
      </c>
      <c r="B548" s="9" t="s">
        <v>1623</v>
      </c>
      <c r="C548" s="10" t="s">
        <v>1148</v>
      </c>
      <c r="D548" s="9" t="s">
        <v>10</v>
      </c>
      <c r="E548" s="9" t="s">
        <v>1149</v>
      </c>
      <c r="F548" s="11" t="s">
        <v>56</v>
      </c>
      <c r="G548" s="5">
        <v>7</v>
      </c>
      <c r="H548" s="5">
        <v>7</v>
      </c>
      <c r="I548" s="14">
        <f t="shared" si="73"/>
        <v>0</v>
      </c>
      <c r="J548" s="46" t="s">
        <v>1623</v>
      </c>
    </row>
    <row r="549" spans="1:10" ht="26.4" x14ac:dyDescent="0.25">
      <c r="A549" s="9" t="s">
        <v>1150</v>
      </c>
      <c r="B549" s="9" t="s">
        <v>1623</v>
      </c>
      <c r="C549" s="10" t="s">
        <v>1151</v>
      </c>
      <c r="D549" s="9" t="s">
        <v>10</v>
      </c>
      <c r="E549" s="9" t="s">
        <v>1152</v>
      </c>
      <c r="F549" s="11" t="s">
        <v>56</v>
      </c>
      <c r="G549" s="5">
        <v>5</v>
      </c>
      <c r="H549" s="5">
        <v>5</v>
      </c>
      <c r="I549" s="14">
        <f t="shared" si="73"/>
        <v>0</v>
      </c>
      <c r="J549" s="46" t="s">
        <v>1623</v>
      </c>
    </row>
    <row r="550" spans="1:10" ht="26.4" x14ac:dyDescent="0.25">
      <c r="A550" s="9" t="s">
        <v>1153</v>
      </c>
      <c r="B550" s="9" t="s">
        <v>1623</v>
      </c>
      <c r="C550" s="10" t="s">
        <v>1154</v>
      </c>
      <c r="D550" s="9" t="s">
        <v>10</v>
      </c>
      <c r="E550" s="9" t="s">
        <v>1155</v>
      </c>
      <c r="F550" s="11" t="s">
        <v>56</v>
      </c>
      <c r="G550" s="5">
        <v>4</v>
      </c>
      <c r="H550" s="5">
        <v>4</v>
      </c>
      <c r="I550" s="14">
        <f t="shared" si="73"/>
        <v>0</v>
      </c>
      <c r="J550" s="46" t="s">
        <v>1623</v>
      </c>
    </row>
    <row r="551" spans="1:10" ht="26.4" x14ac:dyDescent="0.25">
      <c r="A551" s="9" t="s">
        <v>1156</v>
      </c>
      <c r="B551" s="9" t="s">
        <v>1623</v>
      </c>
      <c r="C551" s="10" t="s">
        <v>1157</v>
      </c>
      <c r="D551" s="9" t="s">
        <v>10</v>
      </c>
      <c r="E551" s="9" t="s">
        <v>1158</v>
      </c>
      <c r="F551" s="11" t="s">
        <v>56</v>
      </c>
      <c r="G551" s="5">
        <v>4</v>
      </c>
      <c r="H551" s="5">
        <v>4</v>
      </c>
      <c r="I551" s="14">
        <f t="shared" si="73"/>
        <v>0</v>
      </c>
      <c r="J551" s="46" t="s">
        <v>1623</v>
      </c>
    </row>
    <row r="552" spans="1:10" ht="39.6" x14ac:dyDescent="0.25">
      <c r="A552" s="9" t="s">
        <v>1159</v>
      </c>
      <c r="B552" s="9" t="s">
        <v>1623</v>
      </c>
      <c r="C552" s="10" t="s">
        <v>1160</v>
      </c>
      <c r="D552" s="9" t="s">
        <v>10</v>
      </c>
      <c r="E552" s="9" t="s">
        <v>1161</v>
      </c>
      <c r="F552" s="11" t="s">
        <v>56</v>
      </c>
      <c r="G552" s="5">
        <v>2</v>
      </c>
      <c r="H552" s="5">
        <v>2</v>
      </c>
      <c r="I552" s="14">
        <f t="shared" si="73"/>
        <v>0</v>
      </c>
      <c r="J552" s="46" t="s">
        <v>1623</v>
      </c>
    </row>
    <row r="553" spans="1:10" ht="26.4" x14ac:dyDescent="0.25">
      <c r="A553" s="9" t="s">
        <v>1162</v>
      </c>
      <c r="B553" s="9" t="s">
        <v>1837</v>
      </c>
      <c r="C553" s="10" t="s">
        <v>1163</v>
      </c>
      <c r="D553" s="9" t="s">
        <v>10</v>
      </c>
      <c r="E553" s="9" t="s">
        <v>1164</v>
      </c>
      <c r="F553" s="11" t="s">
        <v>56</v>
      </c>
      <c r="G553" s="5">
        <v>1</v>
      </c>
      <c r="H553" s="5">
        <v>0</v>
      </c>
      <c r="I553" s="14">
        <f t="shared" si="73"/>
        <v>1</v>
      </c>
      <c r="J553" s="46" t="s">
        <v>1623</v>
      </c>
    </row>
    <row r="554" spans="1:10" x14ac:dyDescent="0.25">
      <c r="A554" s="12" t="s">
        <v>1165</v>
      </c>
      <c r="B554" s="12" t="s">
        <v>1838</v>
      </c>
      <c r="C554" s="12"/>
      <c r="D554" s="12"/>
      <c r="E554" s="12" t="s">
        <v>1166</v>
      </c>
      <c r="F554" s="12"/>
      <c r="G554" s="6"/>
      <c r="H554" s="6"/>
      <c r="I554" s="13"/>
      <c r="J554" s="35"/>
    </row>
    <row r="555" spans="1:10" ht="26.4" x14ac:dyDescent="0.25">
      <c r="A555" s="9" t="s">
        <v>1167</v>
      </c>
      <c r="B555" s="9" t="s">
        <v>1623</v>
      </c>
      <c r="C555" s="10" t="s">
        <v>1168</v>
      </c>
      <c r="D555" s="9" t="s">
        <v>10</v>
      </c>
      <c r="E555" s="9" t="s">
        <v>1169</v>
      </c>
      <c r="F555" s="11" t="s">
        <v>56</v>
      </c>
      <c r="G555" s="5">
        <v>2</v>
      </c>
      <c r="H555" s="5">
        <v>2</v>
      </c>
      <c r="I555" s="14">
        <f t="shared" si="73"/>
        <v>0</v>
      </c>
      <c r="J555" s="46" t="s">
        <v>1623</v>
      </c>
    </row>
    <row r="556" spans="1:10" ht="26.4" x14ac:dyDescent="0.25">
      <c r="A556" s="9" t="s">
        <v>1170</v>
      </c>
      <c r="B556" s="9" t="s">
        <v>1623</v>
      </c>
      <c r="C556" s="10" t="s">
        <v>1171</v>
      </c>
      <c r="D556" s="9" t="s">
        <v>10</v>
      </c>
      <c r="E556" s="9" t="s">
        <v>1172</v>
      </c>
      <c r="F556" s="11" t="s">
        <v>56</v>
      </c>
      <c r="G556" s="5">
        <v>5</v>
      </c>
      <c r="H556" s="5">
        <v>5</v>
      </c>
      <c r="I556" s="14">
        <f t="shared" si="73"/>
        <v>0</v>
      </c>
      <c r="J556" s="46" t="s">
        <v>1623</v>
      </c>
    </row>
    <row r="557" spans="1:10" ht="26.4" x14ac:dyDescent="0.25">
      <c r="A557" s="9" t="s">
        <v>1173</v>
      </c>
      <c r="B557" s="9" t="s">
        <v>1623</v>
      </c>
      <c r="C557" s="10" t="s">
        <v>1174</v>
      </c>
      <c r="D557" s="9" t="s">
        <v>10</v>
      </c>
      <c r="E557" s="9" t="s">
        <v>1175</v>
      </c>
      <c r="F557" s="11" t="s">
        <v>56</v>
      </c>
      <c r="G557" s="5">
        <v>1</v>
      </c>
      <c r="H557" s="5">
        <v>1</v>
      </c>
      <c r="I557" s="14">
        <f t="shared" si="73"/>
        <v>0</v>
      </c>
      <c r="J557" s="46" t="s">
        <v>1623</v>
      </c>
    </row>
    <row r="558" spans="1:10" ht="26.4" x14ac:dyDescent="0.25">
      <c r="A558" s="9" t="s">
        <v>1176</v>
      </c>
      <c r="B558" s="9" t="s">
        <v>1623</v>
      </c>
      <c r="C558" s="10" t="s">
        <v>1177</v>
      </c>
      <c r="D558" s="9" t="s">
        <v>10</v>
      </c>
      <c r="E558" s="9" t="s">
        <v>1178</v>
      </c>
      <c r="F558" s="11" t="s">
        <v>56</v>
      </c>
      <c r="G558" s="5">
        <v>2</v>
      </c>
      <c r="H558" s="5">
        <v>2</v>
      </c>
      <c r="I558" s="14">
        <f t="shared" si="73"/>
        <v>0</v>
      </c>
      <c r="J558" s="46" t="s">
        <v>1623</v>
      </c>
    </row>
    <row r="559" spans="1:10" ht="26.4" x14ac:dyDescent="0.25">
      <c r="A559" s="9" t="s">
        <v>1179</v>
      </c>
      <c r="B559" s="9" t="s">
        <v>1623</v>
      </c>
      <c r="C559" s="10" t="s">
        <v>1180</v>
      </c>
      <c r="D559" s="9" t="s">
        <v>10</v>
      </c>
      <c r="E559" s="9" t="s">
        <v>1181</v>
      </c>
      <c r="F559" s="11" t="s">
        <v>56</v>
      </c>
      <c r="G559" s="5">
        <v>15</v>
      </c>
      <c r="H559" s="5">
        <v>15</v>
      </c>
      <c r="I559" s="14">
        <f t="shared" si="73"/>
        <v>0</v>
      </c>
      <c r="J559" s="46" t="s">
        <v>1623</v>
      </c>
    </row>
    <row r="560" spans="1:10" ht="26.4" x14ac:dyDescent="0.25">
      <c r="A560" s="9" t="s">
        <v>1182</v>
      </c>
      <c r="B560" s="9" t="s">
        <v>1839</v>
      </c>
      <c r="C560" s="10" t="s">
        <v>1183</v>
      </c>
      <c r="D560" s="9" t="s">
        <v>10</v>
      </c>
      <c r="E560" s="9" t="s">
        <v>1184</v>
      </c>
      <c r="F560" s="11" t="s">
        <v>56</v>
      </c>
      <c r="G560" s="5">
        <v>25</v>
      </c>
      <c r="H560" s="5">
        <v>0</v>
      </c>
      <c r="I560" s="14">
        <f t="shared" si="73"/>
        <v>25</v>
      </c>
      <c r="J560" s="46" t="s">
        <v>1623</v>
      </c>
    </row>
    <row r="561" spans="1:10" x14ac:dyDescent="0.25">
      <c r="A561" s="12" t="s">
        <v>1185</v>
      </c>
      <c r="B561" s="12" t="s">
        <v>1840</v>
      </c>
      <c r="C561" s="12"/>
      <c r="D561" s="12"/>
      <c r="E561" s="12" t="s">
        <v>1186</v>
      </c>
      <c r="F561" s="12"/>
      <c r="G561" s="6"/>
      <c r="H561" s="6"/>
      <c r="I561" s="13"/>
      <c r="J561" s="35"/>
    </row>
    <row r="562" spans="1:10" ht="26.4" x14ac:dyDescent="0.25">
      <c r="A562" s="9" t="s">
        <v>1187</v>
      </c>
      <c r="B562" s="9" t="s">
        <v>1623</v>
      </c>
      <c r="C562" s="10" t="s">
        <v>1188</v>
      </c>
      <c r="D562" s="9" t="s">
        <v>10</v>
      </c>
      <c r="E562" s="9" t="s">
        <v>1189</v>
      </c>
      <c r="F562" s="11" t="s">
        <v>56</v>
      </c>
      <c r="G562" s="5">
        <v>2</v>
      </c>
      <c r="H562" s="5">
        <v>2</v>
      </c>
      <c r="I562" s="14">
        <f t="shared" si="73"/>
        <v>0</v>
      </c>
      <c r="J562" s="46" t="s">
        <v>1623</v>
      </c>
    </row>
    <row r="563" spans="1:10" ht="26.4" x14ac:dyDescent="0.25">
      <c r="A563" s="9" t="s">
        <v>1190</v>
      </c>
      <c r="B563" s="9" t="s">
        <v>1841</v>
      </c>
      <c r="C563" s="10" t="s">
        <v>1136</v>
      </c>
      <c r="D563" s="9" t="s">
        <v>10</v>
      </c>
      <c r="E563" s="9" t="s">
        <v>1191</v>
      </c>
      <c r="F563" s="11" t="s">
        <v>56</v>
      </c>
      <c r="G563" s="5">
        <v>2</v>
      </c>
      <c r="H563" s="5">
        <v>0</v>
      </c>
      <c r="I563" s="14">
        <f t="shared" si="73"/>
        <v>2</v>
      </c>
      <c r="J563" s="46" t="s">
        <v>1623</v>
      </c>
    </row>
    <row r="564" spans="1:10" x14ac:dyDescent="0.25">
      <c r="A564" s="9" t="s">
        <v>1192</v>
      </c>
      <c r="B564" s="9" t="s">
        <v>1842</v>
      </c>
      <c r="C564" s="10" t="s">
        <v>1193</v>
      </c>
      <c r="D564" s="9" t="s">
        <v>259</v>
      </c>
      <c r="E564" s="9" t="s">
        <v>1194</v>
      </c>
      <c r="F564" s="11" t="s">
        <v>56</v>
      </c>
      <c r="G564" s="5">
        <v>1</v>
      </c>
      <c r="H564" s="5">
        <v>0</v>
      </c>
      <c r="I564" s="14">
        <f t="shared" si="73"/>
        <v>1</v>
      </c>
      <c r="J564" s="46" t="s">
        <v>1623</v>
      </c>
    </row>
    <row r="565" spans="1:10" x14ac:dyDescent="0.25">
      <c r="A565" s="12" t="s">
        <v>1195</v>
      </c>
      <c r="B565" s="12" t="s">
        <v>1623</v>
      </c>
      <c r="C565" s="12"/>
      <c r="D565" s="12"/>
      <c r="E565" s="12" t="s">
        <v>1196</v>
      </c>
      <c r="F565" s="12"/>
      <c r="G565" s="6"/>
      <c r="H565" s="6"/>
      <c r="I565" s="13"/>
      <c r="J565" s="35"/>
    </row>
    <row r="566" spans="1:10" x14ac:dyDescent="0.25">
      <c r="A566" s="12" t="s">
        <v>1197</v>
      </c>
      <c r="B566" s="12" t="s">
        <v>1623</v>
      </c>
      <c r="C566" s="12"/>
      <c r="D566" s="12"/>
      <c r="E566" s="12" t="s">
        <v>949</v>
      </c>
      <c r="F566" s="12"/>
      <c r="G566" s="6"/>
      <c r="H566" s="6"/>
      <c r="I566" s="13"/>
      <c r="J566" s="35"/>
    </row>
    <row r="567" spans="1:10" ht="39.6" x14ac:dyDescent="0.25">
      <c r="A567" s="9" t="s">
        <v>1198</v>
      </c>
      <c r="B567" s="9" t="s">
        <v>1623</v>
      </c>
      <c r="C567" s="10" t="s">
        <v>1199</v>
      </c>
      <c r="D567" s="9" t="s">
        <v>10</v>
      </c>
      <c r="E567" s="9" t="s">
        <v>1200</v>
      </c>
      <c r="F567" s="11" t="s">
        <v>16</v>
      </c>
      <c r="G567" s="5">
        <v>57.15</v>
      </c>
      <c r="H567" s="5">
        <v>57.15</v>
      </c>
      <c r="I567" s="14">
        <f t="shared" si="73"/>
        <v>0</v>
      </c>
      <c r="J567" s="46" t="s">
        <v>1623</v>
      </c>
    </row>
    <row r="568" spans="1:10" ht="26.4" x14ac:dyDescent="0.25">
      <c r="A568" s="9" t="s">
        <v>1201</v>
      </c>
      <c r="B568" s="9" t="s">
        <v>1623</v>
      </c>
      <c r="C568" s="10" t="s">
        <v>1202</v>
      </c>
      <c r="D568" s="9" t="s">
        <v>10</v>
      </c>
      <c r="E568" s="9" t="s">
        <v>1203</v>
      </c>
      <c r="F568" s="11" t="s">
        <v>16</v>
      </c>
      <c r="G568" s="5">
        <v>65.03</v>
      </c>
      <c r="H568" s="5">
        <v>65.03</v>
      </c>
      <c r="I568" s="14">
        <f t="shared" si="73"/>
        <v>0</v>
      </c>
      <c r="J568" s="46" t="s">
        <v>1623</v>
      </c>
    </row>
    <row r="569" spans="1:10" ht="26.4" x14ac:dyDescent="0.25">
      <c r="A569" s="9" t="s">
        <v>1204</v>
      </c>
      <c r="B569" s="9" t="s">
        <v>1623</v>
      </c>
      <c r="C569" s="10" t="s">
        <v>1205</v>
      </c>
      <c r="D569" s="9" t="s">
        <v>10</v>
      </c>
      <c r="E569" s="9" t="s">
        <v>1206</v>
      </c>
      <c r="F569" s="11" t="s">
        <v>16</v>
      </c>
      <c r="G569" s="5">
        <v>28</v>
      </c>
      <c r="H569" s="5">
        <v>28</v>
      </c>
      <c r="I569" s="14">
        <f t="shared" si="73"/>
        <v>0</v>
      </c>
      <c r="J569" s="46" t="s">
        <v>1623</v>
      </c>
    </row>
    <row r="570" spans="1:10" ht="26.4" x14ac:dyDescent="0.25">
      <c r="A570" s="9" t="s">
        <v>1207</v>
      </c>
      <c r="B570" s="9" t="s">
        <v>1623</v>
      </c>
      <c r="C570" s="10" t="s">
        <v>1208</v>
      </c>
      <c r="D570" s="9" t="s">
        <v>10</v>
      </c>
      <c r="E570" s="9" t="s">
        <v>1209</v>
      </c>
      <c r="F570" s="11" t="s">
        <v>16</v>
      </c>
      <c r="G570" s="5">
        <v>21.05</v>
      </c>
      <c r="H570" s="5">
        <v>21.05</v>
      </c>
      <c r="I570" s="14">
        <f t="shared" si="73"/>
        <v>0</v>
      </c>
      <c r="J570" s="46" t="s">
        <v>1623</v>
      </c>
    </row>
    <row r="571" spans="1:10" x14ac:dyDescent="0.25">
      <c r="A571" s="12" t="s">
        <v>1210</v>
      </c>
      <c r="B571" s="12" t="s">
        <v>1623</v>
      </c>
      <c r="C571" s="12"/>
      <c r="D571" s="12"/>
      <c r="E571" s="12" t="s">
        <v>969</v>
      </c>
      <c r="F571" s="12"/>
      <c r="G571" s="6"/>
      <c r="H571" s="6"/>
      <c r="I571" s="13"/>
      <c r="J571" s="35"/>
    </row>
    <row r="572" spans="1:10" ht="39.6" x14ac:dyDescent="0.25">
      <c r="A572" s="9" t="s">
        <v>1211</v>
      </c>
      <c r="B572" s="9" t="s">
        <v>1623</v>
      </c>
      <c r="C572" s="10" t="s">
        <v>1212</v>
      </c>
      <c r="D572" s="9" t="s">
        <v>10</v>
      </c>
      <c r="E572" s="9" t="s">
        <v>1213</v>
      </c>
      <c r="F572" s="11" t="s">
        <v>56</v>
      </c>
      <c r="G572" s="5">
        <v>2</v>
      </c>
      <c r="H572" s="5">
        <v>2</v>
      </c>
      <c r="I572" s="14">
        <f t="shared" si="73"/>
        <v>0</v>
      </c>
      <c r="J572" s="46" t="s">
        <v>1623</v>
      </c>
    </row>
    <row r="573" spans="1:10" ht="39.6" x14ac:dyDescent="0.25">
      <c r="A573" s="9" t="s">
        <v>1214</v>
      </c>
      <c r="B573" s="9" t="s">
        <v>1623</v>
      </c>
      <c r="C573" s="10" t="s">
        <v>1215</v>
      </c>
      <c r="D573" s="9" t="s">
        <v>10</v>
      </c>
      <c r="E573" s="9" t="s">
        <v>1216</v>
      </c>
      <c r="F573" s="11" t="s">
        <v>56</v>
      </c>
      <c r="G573" s="5">
        <v>17</v>
      </c>
      <c r="H573" s="5">
        <v>17</v>
      </c>
      <c r="I573" s="14">
        <f t="shared" si="73"/>
        <v>0</v>
      </c>
      <c r="J573" s="46" t="s">
        <v>1623</v>
      </c>
    </row>
    <row r="574" spans="1:10" ht="39.6" x14ac:dyDescent="0.25">
      <c r="A574" s="9" t="s">
        <v>1217</v>
      </c>
      <c r="B574" s="9" t="s">
        <v>1623</v>
      </c>
      <c r="C574" s="10" t="s">
        <v>1218</v>
      </c>
      <c r="D574" s="9" t="s">
        <v>10</v>
      </c>
      <c r="E574" s="9" t="s">
        <v>1219</v>
      </c>
      <c r="F574" s="11" t="s">
        <v>56</v>
      </c>
      <c r="G574" s="5">
        <v>7</v>
      </c>
      <c r="H574" s="5">
        <v>7</v>
      </c>
      <c r="I574" s="14">
        <f t="shared" si="73"/>
        <v>0</v>
      </c>
      <c r="J574" s="46" t="s">
        <v>1623</v>
      </c>
    </row>
    <row r="575" spans="1:10" ht="39.6" x14ac:dyDescent="0.25">
      <c r="A575" s="9" t="s">
        <v>1220</v>
      </c>
      <c r="B575" s="9" t="s">
        <v>1623</v>
      </c>
      <c r="C575" s="10" t="s">
        <v>1221</v>
      </c>
      <c r="D575" s="9" t="s">
        <v>10</v>
      </c>
      <c r="E575" s="9" t="s">
        <v>1222</v>
      </c>
      <c r="F575" s="11" t="s">
        <v>56</v>
      </c>
      <c r="G575" s="5">
        <v>8</v>
      </c>
      <c r="H575" s="5">
        <v>8</v>
      </c>
      <c r="I575" s="14">
        <f t="shared" si="73"/>
        <v>0</v>
      </c>
      <c r="J575" s="46" t="s">
        <v>1623</v>
      </c>
    </row>
    <row r="576" spans="1:10" ht="39.6" x14ac:dyDescent="0.25">
      <c r="A576" s="9" t="s">
        <v>1223</v>
      </c>
      <c r="B576" s="9" t="s">
        <v>1623</v>
      </c>
      <c r="C576" s="10" t="s">
        <v>1224</v>
      </c>
      <c r="D576" s="9" t="s">
        <v>10</v>
      </c>
      <c r="E576" s="9" t="s">
        <v>1225</v>
      </c>
      <c r="F576" s="11" t="s">
        <v>56</v>
      </c>
      <c r="G576" s="5">
        <v>3</v>
      </c>
      <c r="H576" s="5">
        <v>3</v>
      </c>
      <c r="I576" s="14">
        <f t="shared" si="73"/>
        <v>0</v>
      </c>
      <c r="J576" s="46" t="s">
        <v>1623</v>
      </c>
    </row>
    <row r="577" spans="1:10" ht="39.6" x14ac:dyDescent="0.25">
      <c r="A577" s="9" t="s">
        <v>1226</v>
      </c>
      <c r="B577" s="9" t="s">
        <v>1623</v>
      </c>
      <c r="C577" s="10" t="s">
        <v>1227</v>
      </c>
      <c r="D577" s="9" t="s">
        <v>10</v>
      </c>
      <c r="E577" s="9" t="s">
        <v>1228</v>
      </c>
      <c r="F577" s="11" t="s">
        <v>56</v>
      </c>
      <c r="G577" s="5">
        <v>25</v>
      </c>
      <c r="H577" s="5">
        <v>25</v>
      </c>
      <c r="I577" s="14">
        <f t="shared" si="73"/>
        <v>0</v>
      </c>
      <c r="J577" s="46" t="s">
        <v>1623</v>
      </c>
    </row>
    <row r="578" spans="1:10" ht="39.6" x14ac:dyDescent="0.25">
      <c r="A578" s="9" t="s">
        <v>1229</v>
      </c>
      <c r="B578" s="9" t="s">
        <v>1623</v>
      </c>
      <c r="C578" s="10" t="s">
        <v>1230</v>
      </c>
      <c r="D578" s="9" t="s">
        <v>10</v>
      </c>
      <c r="E578" s="9" t="s">
        <v>1231</v>
      </c>
      <c r="F578" s="11" t="s">
        <v>56</v>
      </c>
      <c r="G578" s="5">
        <v>11</v>
      </c>
      <c r="H578" s="5">
        <v>11</v>
      </c>
      <c r="I578" s="14">
        <f t="shared" si="73"/>
        <v>0</v>
      </c>
      <c r="J578" s="46" t="s">
        <v>1623</v>
      </c>
    </row>
    <row r="579" spans="1:10" x14ac:dyDescent="0.25">
      <c r="A579" s="12" t="s">
        <v>1232</v>
      </c>
      <c r="B579" s="12" t="s">
        <v>1843</v>
      </c>
      <c r="C579" s="12"/>
      <c r="D579" s="12"/>
      <c r="E579" s="12" t="s">
        <v>1233</v>
      </c>
      <c r="F579" s="12"/>
      <c r="G579" s="6"/>
      <c r="H579" s="6"/>
      <c r="I579" s="13"/>
      <c r="J579" s="35"/>
    </row>
    <row r="580" spans="1:10" ht="26.4" x14ac:dyDescent="0.25">
      <c r="A580" s="9" t="s">
        <v>1234</v>
      </c>
      <c r="B580" s="9" t="s">
        <v>1844</v>
      </c>
      <c r="C580" s="10" t="s">
        <v>1235</v>
      </c>
      <c r="D580" s="9" t="s">
        <v>10</v>
      </c>
      <c r="E580" s="9" t="s">
        <v>1236</v>
      </c>
      <c r="F580" s="11" t="s">
        <v>56</v>
      </c>
      <c r="G580" s="5">
        <v>1</v>
      </c>
      <c r="H580" s="5">
        <v>0</v>
      </c>
      <c r="I580" s="14">
        <v>2</v>
      </c>
      <c r="J580" s="46" t="s">
        <v>1597</v>
      </c>
    </row>
    <row r="581" spans="1:10" x14ac:dyDescent="0.25">
      <c r="A581" s="12" t="s">
        <v>1237</v>
      </c>
      <c r="B581" s="12" t="s">
        <v>1623</v>
      </c>
      <c r="C581" s="12"/>
      <c r="D581" s="12"/>
      <c r="E581" s="12" t="s">
        <v>1238</v>
      </c>
      <c r="F581" s="12"/>
      <c r="G581" s="6"/>
      <c r="H581" s="6"/>
      <c r="I581" s="13"/>
      <c r="J581" s="35"/>
    </row>
    <row r="582" spans="1:10" ht="39.6" x14ac:dyDescent="0.25">
      <c r="A582" s="9" t="s">
        <v>1239</v>
      </c>
      <c r="B582" s="9" t="s">
        <v>1623</v>
      </c>
      <c r="C582" s="10" t="s">
        <v>1240</v>
      </c>
      <c r="D582" s="9" t="s">
        <v>10</v>
      </c>
      <c r="E582" s="9" t="s">
        <v>1241</v>
      </c>
      <c r="F582" s="11" t="s">
        <v>12</v>
      </c>
      <c r="G582" s="5">
        <v>87.09</v>
      </c>
      <c r="H582" s="5">
        <v>87.09</v>
      </c>
      <c r="I582" s="14">
        <f t="shared" si="73"/>
        <v>0</v>
      </c>
      <c r="J582" s="46" t="s">
        <v>1623</v>
      </c>
    </row>
    <row r="583" spans="1:10" ht="39.6" x14ac:dyDescent="0.25">
      <c r="A583" s="9" t="s">
        <v>1242</v>
      </c>
      <c r="B583" s="9" t="s">
        <v>1623</v>
      </c>
      <c r="C583" s="10" t="s">
        <v>1243</v>
      </c>
      <c r="D583" s="9" t="s">
        <v>10</v>
      </c>
      <c r="E583" s="9" t="s">
        <v>1244</v>
      </c>
      <c r="F583" s="11" t="s">
        <v>12</v>
      </c>
      <c r="G583" s="5">
        <v>36.07</v>
      </c>
      <c r="H583" s="5">
        <v>36.07</v>
      </c>
      <c r="I583" s="14">
        <f t="shared" si="73"/>
        <v>0</v>
      </c>
      <c r="J583" s="46" t="s">
        <v>1623</v>
      </c>
    </row>
    <row r="584" spans="1:10" x14ac:dyDescent="0.25">
      <c r="A584" s="12" t="s">
        <v>1245</v>
      </c>
      <c r="B584" s="12">
        <v>15</v>
      </c>
      <c r="C584" s="12"/>
      <c r="D584" s="12"/>
      <c r="E584" s="12" t="s">
        <v>1246</v>
      </c>
      <c r="F584" s="12"/>
      <c r="G584" s="6"/>
      <c r="H584" s="6"/>
      <c r="I584" s="13"/>
      <c r="J584" s="35"/>
    </row>
    <row r="585" spans="1:10" ht="26.4" x14ac:dyDescent="0.25">
      <c r="A585" s="9" t="s">
        <v>1247</v>
      </c>
      <c r="B585" s="9" t="s">
        <v>1845</v>
      </c>
      <c r="C585" s="10" t="s">
        <v>1248</v>
      </c>
      <c r="D585" s="9" t="s">
        <v>10</v>
      </c>
      <c r="E585" s="9" t="s">
        <v>1249</v>
      </c>
      <c r="F585" s="11" t="s">
        <v>56</v>
      </c>
      <c r="G585" s="5">
        <v>30</v>
      </c>
      <c r="H585" s="5">
        <v>0</v>
      </c>
      <c r="I585" s="14">
        <f t="shared" si="73"/>
        <v>30</v>
      </c>
      <c r="J585" s="46" t="s">
        <v>1623</v>
      </c>
    </row>
    <row r="586" spans="1:10" ht="52.8" x14ac:dyDescent="0.25">
      <c r="A586" s="9" t="s">
        <v>1250</v>
      </c>
      <c r="B586" s="9" t="s">
        <v>1623</v>
      </c>
      <c r="C586" s="10" t="s">
        <v>1251</v>
      </c>
      <c r="D586" s="9" t="s">
        <v>10</v>
      </c>
      <c r="E586" s="9" t="s">
        <v>1252</v>
      </c>
      <c r="F586" s="11" t="s">
        <v>56</v>
      </c>
      <c r="G586" s="5">
        <v>3</v>
      </c>
      <c r="H586" s="5">
        <v>3</v>
      </c>
      <c r="I586" s="14">
        <f t="shared" si="73"/>
        <v>0</v>
      </c>
      <c r="J586" s="46" t="s">
        <v>1623</v>
      </c>
    </row>
    <row r="587" spans="1:10" ht="39.6" x14ac:dyDescent="0.25">
      <c r="A587" s="38" t="s">
        <v>1253</v>
      </c>
      <c r="B587" s="38" t="s">
        <v>1846</v>
      </c>
      <c r="C587" s="21">
        <v>37556</v>
      </c>
      <c r="D587" s="38" t="s">
        <v>10</v>
      </c>
      <c r="E587" s="38" t="s">
        <v>1254</v>
      </c>
      <c r="F587" s="29" t="s">
        <v>56</v>
      </c>
      <c r="G587" s="8">
        <v>3</v>
      </c>
      <c r="H587" s="8">
        <v>0</v>
      </c>
      <c r="I587" s="43">
        <f t="shared" si="73"/>
        <v>3</v>
      </c>
      <c r="J587" s="39" t="s">
        <v>1623</v>
      </c>
    </row>
    <row r="588" spans="1:10" ht="39.6" x14ac:dyDescent="0.25">
      <c r="A588" s="38" t="s">
        <v>1255</v>
      </c>
      <c r="B588" s="38" t="s">
        <v>1847</v>
      </c>
      <c r="C588" s="21">
        <v>37558</v>
      </c>
      <c r="D588" s="38" t="s">
        <v>10</v>
      </c>
      <c r="E588" s="38" t="s">
        <v>1256</v>
      </c>
      <c r="F588" s="29" t="s">
        <v>56</v>
      </c>
      <c r="G588" s="8">
        <v>22</v>
      </c>
      <c r="H588" s="8">
        <v>0</v>
      </c>
      <c r="I588" s="43">
        <f t="shared" si="73"/>
        <v>22</v>
      </c>
      <c r="J588" s="39" t="s">
        <v>1623</v>
      </c>
    </row>
    <row r="589" spans="1:10" ht="39.6" x14ac:dyDescent="0.25">
      <c r="A589" s="9" t="s">
        <v>1257</v>
      </c>
      <c r="B589" s="9" t="s">
        <v>1623</v>
      </c>
      <c r="C589" s="10" t="s">
        <v>1258</v>
      </c>
      <c r="D589" s="9" t="s">
        <v>10</v>
      </c>
      <c r="E589" s="9" t="s">
        <v>1259</v>
      </c>
      <c r="F589" s="11" t="s">
        <v>16</v>
      </c>
      <c r="G589" s="5">
        <v>29.87</v>
      </c>
      <c r="H589" s="5">
        <v>29.87</v>
      </c>
      <c r="I589" s="14">
        <f t="shared" si="73"/>
        <v>0</v>
      </c>
      <c r="J589" s="46" t="s">
        <v>1623</v>
      </c>
    </row>
    <row r="590" spans="1:10" ht="39.6" x14ac:dyDescent="0.25">
      <c r="A590" s="9" t="s">
        <v>1260</v>
      </c>
      <c r="B590" s="9" t="s">
        <v>1623</v>
      </c>
      <c r="C590" s="10" t="s">
        <v>1261</v>
      </c>
      <c r="D590" s="9" t="s">
        <v>10</v>
      </c>
      <c r="E590" s="9" t="s">
        <v>1262</v>
      </c>
      <c r="F590" s="11" t="s">
        <v>16</v>
      </c>
      <c r="G590" s="5">
        <v>4.9800000000000004</v>
      </c>
      <c r="H590" s="5">
        <v>4.9800000000000004</v>
      </c>
      <c r="I590" s="14">
        <f t="shared" si="73"/>
        <v>0</v>
      </c>
      <c r="J590" s="46" t="s">
        <v>1623</v>
      </c>
    </row>
    <row r="591" spans="1:10" ht="26.4" x14ac:dyDescent="0.25">
      <c r="A591" s="9" t="s">
        <v>1263</v>
      </c>
      <c r="B591" s="9" t="s">
        <v>1623</v>
      </c>
      <c r="C591" s="10" t="s">
        <v>1264</v>
      </c>
      <c r="D591" s="9" t="s">
        <v>10</v>
      </c>
      <c r="E591" s="9" t="s">
        <v>1265</v>
      </c>
      <c r="F591" s="11" t="s">
        <v>56</v>
      </c>
      <c r="G591" s="5">
        <v>4</v>
      </c>
      <c r="H591" s="5">
        <v>4</v>
      </c>
      <c r="I591" s="14">
        <f t="shared" si="73"/>
        <v>0</v>
      </c>
      <c r="J591" s="46" t="s">
        <v>1623</v>
      </c>
    </row>
    <row r="592" spans="1:10" ht="26.4" x14ac:dyDescent="0.25">
      <c r="A592" s="9" t="s">
        <v>1266</v>
      </c>
      <c r="B592" s="9" t="s">
        <v>1623</v>
      </c>
      <c r="C592" s="10" t="s">
        <v>1267</v>
      </c>
      <c r="D592" s="9" t="s">
        <v>10</v>
      </c>
      <c r="E592" s="9" t="s">
        <v>1268</v>
      </c>
      <c r="F592" s="11" t="s">
        <v>56</v>
      </c>
      <c r="G592" s="5">
        <v>3</v>
      </c>
      <c r="H592" s="5">
        <v>3</v>
      </c>
      <c r="I592" s="14">
        <f t="shared" si="73"/>
        <v>0</v>
      </c>
      <c r="J592" s="46" t="s">
        <v>1623</v>
      </c>
    </row>
    <row r="593" spans="1:10" ht="26.4" x14ac:dyDescent="0.25">
      <c r="A593" s="9" t="s">
        <v>1269</v>
      </c>
      <c r="B593" s="9" t="s">
        <v>1623</v>
      </c>
      <c r="C593" s="10" t="s">
        <v>1270</v>
      </c>
      <c r="D593" s="9" t="s">
        <v>10</v>
      </c>
      <c r="E593" s="9" t="s">
        <v>1271</v>
      </c>
      <c r="F593" s="11" t="s">
        <v>56</v>
      </c>
      <c r="G593" s="5">
        <v>2</v>
      </c>
      <c r="H593" s="5">
        <v>2</v>
      </c>
      <c r="I593" s="14">
        <f t="shared" si="73"/>
        <v>0</v>
      </c>
      <c r="J593" s="46" t="s">
        <v>1623</v>
      </c>
    </row>
    <row r="594" spans="1:10" ht="39.6" x14ac:dyDescent="0.25">
      <c r="A594" s="9" t="s">
        <v>1272</v>
      </c>
      <c r="B594" s="9" t="s">
        <v>1623</v>
      </c>
      <c r="C594" s="10" t="s">
        <v>1273</v>
      </c>
      <c r="D594" s="9" t="s">
        <v>10</v>
      </c>
      <c r="E594" s="9" t="s">
        <v>1274</v>
      </c>
      <c r="F594" s="11" t="s">
        <v>56</v>
      </c>
      <c r="G594" s="5">
        <v>2</v>
      </c>
      <c r="H594" s="5">
        <v>2</v>
      </c>
      <c r="I594" s="14">
        <f t="shared" si="73"/>
        <v>0</v>
      </c>
      <c r="J594" s="46" t="s">
        <v>1623</v>
      </c>
    </row>
    <row r="595" spans="1:10" ht="39.6" x14ac:dyDescent="0.25">
      <c r="A595" s="9" t="s">
        <v>1275</v>
      </c>
      <c r="B595" s="9" t="s">
        <v>1623</v>
      </c>
      <c r="C595" s="10" t="s">
        <v>1276</v>
      </c>
      <c r="D595" s="9" t="s">
        <v>10</v>
      </c>
      <c r="E595" s="9" t="s">
        <v>1277</v>
      </c>
      <c r="F595" s="11" t="s">
        <v>56</v>
      </c>
      <c r="G595" s="5">
        <v>2</v>
      </c>
      <c r="H595" s="5">
        <v>2</v>
      </c>
      <c r="I595" s="14">
        <f t="shared" si="73"/>
        <v>0</v>
      </c>
      <c r="J595" s="46" t="s">
        <v>1623</v>
      </c>
    </row>
    <row r="596" spans="1:10" ht="39.6" x14ac:dyDescent="0.25">
      <c r="A596" s="9" t="s">
        <v>1278</v>
      </c>
      <c r="B596" s="9" t="s">
        <v>1623</v>
      </c>
      <c r="C596" s="10" t="s">
        <v>1279</v>
      </c>
      <c r="D596" s="9" t="s">
        <v>10</v>
      </c>
      <c r="E596" s="9" t="s">
        <v>1280</v>
      </c>
      <c r="F596" s="11" t="s">
        <v>56</v>
      </c>
      <c r="G596" s="5">
        <v>1</v>
      </c>
      <c r="H596" s="5">
        <v>1</v>
      </c>
      <c r="I596" s="14">
        <f t="shared" si="73"/>
        <v>0</v>
      </c>
      <c r="J596" s="46" t="s">
        <v>1623</v>
      </c>
    </row>
    <row r="597" spans="1:10" x14ac:dyDescent="0.25">
      <c r="A597" s="38" t="s">
        <v>1281</v>
      </c>
      <c r="B597" s="38" t="s">
        <v>1623</v>
      </c>
      <c r="C597" s="21" t="s">
        <v>1282</v>
      </c>
      <c r="D597" s="38" t="s">
        <v>10</v>
      </c>
      <c r="E597" s="38" t="s">
        <v>1283</v>
      </c>
      <c r="F597" s="29" t="s">
        <v>56</v>
      </c>
      <c r="G597" s="8">
        <v>2</v>
      </c>
      <c r="H597" s="8">
        <v>2</v>
      </c>
      <c r="I597" s="43">
        <f t="shared" ref="I597:I659" si="74">G597-H597</f>
        <v>0</v>
      </c>
      <c r="J597" s="39" t="s">
        <v>1623</v>
      </c>
    </row>
    <row r="598" spans="1:10" ht="52.8" x14ac:dyDescent="0.25">
      <c r="A598" s="9" t="s">
        <v>1284</v>
      </c>
      <c r="B598" s="9" t="s">
        <v>1623</v>
      </c>
      <c r="C598" s="10" t="s">
        <v>1285</v>
      </c>
      <c r="D598" s="9" t="s">
        <v>10</v>
      </c>
      <c r="E598" s="9" t="s">
        <v>1286</v>
      </c>
      <c r="F598" s="11" t="s">
        <v>56</v>
      </c>
      <c r="G598" s="5">
        <v>1</v>
      </c>
      <c r="H598" s="5">
        <v>1</v>
      </c>
      <c r="I598" s="14">
        <f t="shared" si="74"/>
        <v>0</v>
      </c>
      <c r="J598" s="46" t="s">
        <v>1623</v>
      </c>
    </row>
    <row r="599" spans="1:10" ht="52.8" x14ac:dyDescent="0.25">
      <c r="A599" s="9" t="s">
        <v>1287</v>
      </c>
      <c r="B599" s="9" t="s">
        <v>1623</v>
      </c>
      <c r="C599" s="10" t="s">
        <v>1288</v>
      </c>
      <c r="D599" s="9" t="s">
        <v>10</v>
      </c>
      <c r="E599" s="9" t="s">
        <v>1289</v>
      </c>
      <c r="F599" s="11" t="s">
        <v>56</v>
      </c>
      <c r="G599" s="5">
        <v>11</v>
      </c>
      <c r="H599" s="5">
        <v>11</v>
      </c>
      <c r="I599" s="14">
        <f t="shared" si="74"/>
        <v>0</v>
      </c>
      <c r="J599" s="46" t="s">
        <v>1623</v>
      </c>
    </row>
    <row r="600" spans="1:10" ht="52.8" x14ac:dyDescent="0.25">
      <c r="A600" s="9" t="s">
        <v>1290</v>
      </c>
      <c r="B600" s="9" t="s">
        <v>1623</v>
      </c>
      <c r="C600" s="10" t="s">
        <v>1291</v>
      </c>
      <c r="D600" s="9" t="s">
        <v>10</v>
      </c>
      <c r="E600" s="9" t="s">
        <v>1292</v>
      </c>
      <c r="F600" s="11" t="s">
        <v>56</v>
      </c>
      <c r="G600" s="5">
        <v>3</v>
      </c>
      <c r="H600" s="5">
        <v>3</v>
      </c>
      <c r="I600" s="14">
        <f t="shared" si="74"/>
        <v>0</v>
      </c>
      <c r="J600" s="46" t="s">
        <v>1623</v>
      </c>
    </row>
    <row r="601" spans="1:10" ht="39.6" x14ac:dyDescent="0.25">
      <c r="A601" s="9" t="s">
        <v>1293</v>
      </c>
      <c r="B601" s="9" t="s">
        <v>1623</v>
      </c>
      <c r="C601" s="10" t="s">
        <v>1294</v>
      </c>
      <c r="D601" s="9" t="s">
        <v>10</v>
      </c>
      <c r="E601" s="9" t="s">
        <v>1295</v>
      </c>
      <c r="F601" s="11" t="s">
        <v>56</v>
      </c>
      <c r="G601" s="5">
        <v>2</v>
      </c>
      <c r="H601" s="5">
        <v>2</v>
      </c>
      <c r="I601" s="14">
        <f t="shared" si="74"/>
        <v>0</v>
      </c>
      <c r="J601" s="46" t="s">
        <v>1623</v>
      </c>
    </row>
    <row r="602" spans="1:10" ht="39.6" x14ac:dyDescent="0.25">
      <c r="A602" s="9" t="s">
        <v>1296</v>
      </c>
      <c r="B602" s="9" t="s">
        <v>1623</v>
      </c>
      <c r="C602" s="10" t="s">
        <v>1294</v>
      </c>
      <c r="D602" s="9" t="s">
        <v>10</v>
      </c>
      <c r="E602" s="9" t="s">
        <v>1297</v>
      </c>
      <c r="F602" s="11" t="s">
        <v>56</v>
      </c>
      <c r="G602" s="5">
        <v>2</v>
      </c>
      <c r="H602" s="5">
        <v>2</v>
      </c>
      <c r="I602" s="14">
        <f t="shared" si="74"/>
        <v>0</v>
      </c>
      <c r="J602" s="46" t="s">
        <v>1623</v>
      </c>
    </row>
    <row r="603" spans="1:10" ht="39.6" x14ac:dyDescent="0.25">
      <c r="A603" s="9" t="s">
        <v>1298</v>
      </c>
      <c r="B603" s="9" t="s">
        <v>1623</v>
      </c>
      <c r="C603" s="10" t="s">
        <v>1299</v>
      </c>
      <c r="D603" s="9" t="s">
        <v>10</v>
      </c>
      <c r="E603" s="9" t="s">
        <v>1300</v>
      </c>
      <c r="F603" s="11" t="s">
        <v>56</v>
      </c>
      <c r="G603" s="5">
        <v>5</v>
      </c>
      <c r="H603" s="5">
        <v>5</v>
      </c>
      <c r="I603" s="14">
        <f t="shared" si="74"/>
        <v>0</v>
      </c>
      <c r="J603" s="46" t="s">
        <v>1623</v>
      </c>
    </row>
    <row r="604" spans="1:10" ht="39.6" x14ac:dyDescent="0.25">
      <c r="A604" s="9" t="s">
        <v>1301</v>
      </c>
      <c r="B604" s="9" t="s">
        <v>1623</v>
      </c>
      <c r="C604" s="10" t="s">
        <v>1302</v>
      </c>
      <c r="D604" s="9" t="s">
        <v>10</v>
      </c>
      <c r="E604" s="9" t="s">
        <v>1303</v>
      </c>
      <c r="F604" s="11" t="s">
        <v>56</v>
      </c>
      <c r="G604" s="5">
        <v>3</v>
      </c>
      <c r="H604" s="5">
        <v>3</v>
      </c>
      <c r="I604" s="14">
        <f t="shared" si="74"/>
        <v>0</v>
      </c>
      <c r="J604" s="46" t="s">
        <v>1623</v>
      </c>
    </row>
    <row r="605" spans="1:10" ht="39.6" x14ac:dyDescent="0.25">
      <c r="A605" s="9" t="s">
        <v>1304</v>
      </c>
      <c r="B605" s="9" t="s">
        <v>1623</v>
      </c>
      <c r="C605" s="10" t="s">
        <v>1305</v>
      </c>
      <c r="D605" s="9" t="s">
        <v>10</v>
      </c>
      <c r="E605" s="9" t="s">
        <v>1306</v>
      </c>
      <c r="F605" s="11" t="s">
        <v>16</v>
      </c>
      <c r="G605" s="5">
        <v>148.72</v>
      </c>
      <c r="H605" s="5">
        <v>148.72</v>
      </c>
      <c r="I605" s="14">
        <f t="shared" si="74"/>
        <v>0</v>
      </c>
      <c r="J605" s="46" t="s">
        <v>1623</v>
      </c>
    </row>
    <row r="606" spans="1:10" ht="26.4" x14ac:dyDescent="0.25">
      <c r="A606" s="38" t="s">
        <v>1307</v>
      </c>
      <c r="B606" s="38" t="s">
        <v>1623</v>
      </c>
      <c r="C606" s="21" t="s">
        <v>1308</v>
      </c>
      <c r="D606" s="38" t="s">
        <v>259</v>
      </c>
      <c r="E606" s="38" t="s">
        <v>1309</v>
      </c>
      <c r="F606" s="29" t="s">
        <v>56</v>
      </c>
      <c r="G606" s="8">
        <v>31</v>
      </c>
      <c r="H606" s="8">
        <v>31</v>
      </c>
      <c r="I606" s="43">
        <f t="shared" si="74"/>
        <v>0</v>
      </c>
      <c r="J606" s="39" t="s">
        <v>1623</v>
      </c>
    </row>
    <row r="607" spans="1:10" ht="52.8" x14ac:dyDescent="0.25">
      <c r="A607" s="38" t="s">
        <v>1310</v>
      </c>
      <c r="B607" s="38" t="s">
        <v>1848</v>
      </c>
      <c r="C607" s="21">
        <v>10521</v>
      </c>
      <c r="D607" s="38" t="s">
        <v>10</v>
      </c>
      <c r="E607" s="38" t="s">
        <v>1311</v>
      </c>
      <c r="F607" s="29" t="s">
        <v>56</v>
      </c>
      <c r="G607" s="8">
        <v>1</v>
      </c>
      <c r="H607" s="8">
        <v>0</v>
      </c>
      <c r="I607" s="43">
        <f t="shared" si="74"/>
        <v>1</v>
      </c>
      <c r="J607" s="39" t="s">
        <v>1623</v>
      </c>
    </row>
    <row r="608" spans="1:10" ht="39.6" x14ac:dyDescent="0.25">
      <c r="A608" s="9" t="s">
        <v>1312</v>
      </c>
      <c r="B608" s="9" t="s">
        <v>1849</v>
      </c>
      <c r="C608" s="10" t="s">
        <v>1313</v>
      </c>
      <c r="D608" s="9" t="s">
        <v>10</v>
      </c>
      <c r="E608" s="9" t="s">
        <v>1314</v>
      </c>
      <c r="F608" s="11" t="s">
        <v>16</v>
      </c>
      <c r="G608" s="5">
        <v>0.7</v>
      </c>
      <c r="H608" s="5">
        <v>0</v>
      </c>
      <c r="I608" s="14">
        <f t="shared" si="74"/>
        <v>0.7</v>
      </c>
      <c r="J608" s="46" t="s">
        <v>1623</v>
      </c>
    </row>
    <row r="609" spans="1:10" ht="39.6" x14ac:dyDescent="0.25">
      <c r="A609" s="38" t="s">
        <v>1315</v>
      </c>
      <c r="B609" s="38" t="s">
        <v>1850</v>
      </c>
      <c r="C609" s="21">
        <v>733</v>
      </c>
      <c r="D609" s="38" t="s">
        <v>10</v>
      </c>
      <c r="E609" s="38" t="s">
        <v>1316</v>
      </c>
      <c r="F609" s="29" t="s">
        <v>56</v>
      </c>
      <c r="G609" s="8">
        <v>2</v>
      </c>
      <c r="H609" s="8">
        <v>0</v>
      </c>
      <c r="I609" s="43">
        <f t="shared" si="74"/>
        <v>2</v>
      </c>
      <c r="J609" s="39" t="s">
        <v>1623</v>
      </c>
    </row>
    <row r="610" spans="1:10" ht="26.4" x14ac:dyDescent="0.25">
      <c r="A610" s="38" t="s">
        <v>1317</v>
      </c>
      <c r="B610" s="38" t="s">
        <v>1851</v>
      </c>
      <c r="C610" s="21">
        <v>36498</v>
      </c>
      <c r="D610" s="38" t="s">
        <v>10</v>
      </c>
      <c r="E610" s="38" t="s">
        <v>1318</v>
      </c>
      <c r="F610" s="29" t="s">
        <v>56</v>
      </c>
      <c r="G610" s="8">
        <v>1</v>
      </c>
      <c r="H610" s="8">
        <v>0</v>
      </c>
      <c r="I610" s="43">
        <f t="shared" si="74"/>
        <v>1</v>
      </c>
      <c r="J610" s="39" t="s">
        <v>1623</v>
      </c>
    </row>
    <row r="611" spans="1:10" ht="39.6" x14ac:dyDescent="0.25">
      <c r="A611" s="9" t="s">
        <v>1319</v>
      </c>
      <c r="B611" s="9" t="s">
        <v>1852</v>
      </c>
      <c r="C611" s="10" t="s">
        <v>1320</v>
      </c>
      <c r="D611" s="9" t="s">
        <v>10</v>
      </c>
      <c r="E611" s="9" t="s">
        <v>1321</v>
      </c>
      <c r="F611" s="11" t="s">
        <v>16</v>
      </c>
      <c r="G611" s="5">
        <v>35.11</v>
      </c>
      <c r="H611" s="5">
        <v>0</v>
      </c>
      <c r="I611" s="14">
        <f t="shared" si="74"/>
        <v>35.11</v>
      </c>
      <c r="J611" s="46" t="s">
        <v>1623</v>
      </c>
    </row>
    <row r="612" spans="1:10" ht="26.4" x14ac:dyDescent="0.25">
      <c r="A612" s="9" t="s">
        <v>1322</v>
      </c>
      <c r="B612" s="9" t="s">
        <v>1853</v>
      </c>
      <c r="C612" s="10" t="s">
        <v>1323</v>
      </c>
      <c r="D612" s="9" t="s">
        <v>10</v>
      </c>
      <c r="E612" s="9" t="s">
        <v>1324</v>
      </c>
      <c r="F612" s="11" t="s">
        <v>16</v>
      </c>
      <c r="G612" s="5">
        <v>160.91</v>
      </c>
      <c r="H612" s="5">
        <v>0</v>
      </c>
      <c r="I612" s="14">
        <f t="shared" si="74"/>
        <v>160.91</v>
      </c>
      <c r="J612" s="46" t="s">
        <v>1623</v>
      </c>
    </row>
    <row r="613" spans="1:10" x14ac:dyDescent="0.25">
      <c r="A613" s="9" t="s">
        <v>1325</v>
      </c>
      <c r="B613" s="9" t="s">
        <v>1854</v>
      </c>
      <c r="C613" s="10" t="s">
        <v>1326</v>
      </c>
      <c r="D613" s="9" t="s">
        <v>259</v>
      </c>
      <c r="E613" s="9" t="s">
        <v>1327</v>
      </c>
      <c r="F613" s="11" t="s">
        <v>1328</v>
      </c>
      <c r="G613" s="5">
        <v>1</v>
      </c>
      <c r="H613" s="5">
        <v>0</v>
      </c>
      <c r="I613" s="14">
        <f t="shared" si="74"/>
        <v>1</v>
      </c>
      <c r="J613" s="46" t="s">
        <v>1623</v>
      </c>
    </row>
    <row r="614" spans="1:10" x14ac:dyDescent="0.25">
      <c r="A614" s="9" t="s">
        <v>1329</v>
      </c>
      <c r="B614" s="9" t="s">
        <v>1855</v>
      </c>
      <c r="C614" s="10" t="s">
        <v>1330</v>
      </c>
      <c r="D614" s="9" t="s">
        <v>259</v>
      </c>
      <c r="E614" s="9" t="s">
        <v>1331</v>
      </c>
      <c r="F614" s="11" t="s">
        <v>56</v>
      </c>
      <c r="G614" s="5">
        <v>19</v>
      </c>
      <c r="H614" s="5">
        <v>0</v>
      </c>
      <c r="I614" s="14">
        <f t="shared" si="74"/>
        <v>19</v>
      </c>
      <c r="J614" s="46" t="s">
        <v>1623</v>
      </c>
    </row>
    <row r="615" spans="1:10" ht="26.4" x14ac:dyDescent="0.25">
      <c r="A615" s="9" t="s">
        <v>1332</v>
      </c>
      <c r="B615" s="9" t="s">
        <v>1856</v>
      </c>
      <c r="C615" s="10" t="s">
        <v>1333</v>
      </c>
      <c r="D615" s="9" t="s">
        <v>259</v>
      </c>
      <c r="E615" s="9" t="s">
        <v>1334</v>
      </c>
      <c r="F615" s="11" t="s">
        <v>56</v>
      </c>
      <c r="G615" s="5">
        <v>3</v>
      </c>
      <c r="H615" s="5">
        <v>0</v>
      </c>
      <c r="I615" s="14">
        <f t="shared" si="74"/>
        <v>3</v>
      </c>
      <c r="J615" s="46" t="s">
        <v>1623</v>
      </c>
    </row>
    <row r="616" spans="1:10" x14ac:dyDescent="0.25">
      <c r="A616" s="9" t="s">
        <v>1335</v>
      </c>
      <c r="B616" s="9" t="s">
        <v>1857</v>
      </c>
      <c r="C616" s="10" t="s">
        <v>1336</v>
      </c>
      <c r="D616" s="9" t="s">
        <v>259</v>
      </c>
      <c r="E616" s="9" t="s">
        <v>1337</v>
      </c>
      <c r="F616" s="11" t="s">
        <v>56</v>
      </c>
      <c r="G616" s="5">
        <v>2</v>
      </c>
      <c r="H616" s="5">
        <v>0</v>
      </c>
      <c r="I616" s="14">
        <f t="shared" si="74"/>
        <v>2</v>
      </c>
      <c r="J616" s="46" t="s">
        <v>1623</v>
      </c>
    </row>
    <row r="617" spans="1:10" ht="26.4" x14ac:dyDescent="0.25">
      <c r="A617" s="38" t="s">
        <v>1338</v>
      </c>
      <c r="B617" s="38" t="s">
        <v>1858</v>
      </c>
      <c r="C617" s="21" t="s">
        <v>1339</v>
      </c>
      <c r="D617" s="38" t="s">
        <v>259</v>
      </c>
      <c r="E617" s="38" t="s">
        <v>1340</v>
      </c>
      <c r="F617" s="29" t="s">
        <v>56</v>
      </c>
      <c r="G617" s="8">
        <v>3</v>
      </c>
      <c r="H617" s="8">
        <v>0</v>
      </c>
      <c r="I617" s="43">
        <f t="shared" si="74"/>
        <v>3</v>
      </c>
      <c r="J617" s="39" t="s">
        <v>1623</v>
      </c>
    </row>
    <row r="618" spans="1:10" ht="26.4" x14ac:dyDescent="0.25">
      <c r="A618" s="9" t="s">
        <v>1341</v>
      </c>
      <c r="B618" s="9" t="s">
        <v>1859</v>
      </c>
      <c r="C618" s="10" t="s">
        <v>1342</v>
      </c>
      <c r="D618" s="9" t="s">
        <v>10</v>
      </c>
      <c r="E618" s="9" t="s">
        <v>1343</v>
      </c>
      <c r="F618" s="11" t="s">
        <v>56</v>
      </c>
      <c r="G618" s="5">
        <v>4</v>
      </c>
      <c r="H618" s="5">
        <v>0</v>
      </c>
      <c r="I618" s="14">
        <f t="shared" si="74"/>
        <v>4</v>
      </c>
      <c r="J618" s="46" t="s">
        <v>1623</v>
      </c>
    </row>
    <row r="619" spans="1:10" ht="26.4" x14ac:dyDescent="0.25">
      <c r="A619" s="9" t="s">
        <v>1344</v>
      </c>
      <c r="B619" s="9" t="s">
        <v>1860</v>
      </c>
      <c r="C619" s="10" t="s">
        <v>1345</v>
      </c>
      <c r="D619" s="9" t="s">
        <v>10</v>
      </c>
      <c r="E619" s="9" t="s">
        <v>1346</v>
      </c>
      <c r="F619" s="11" t="s">
        <v>56</v>
      </c>
      <c r="G619" s="5">
        <v>3</v>
      </c>
      <c r="H619" s="5">
        <v>0</v>
      </c>
      <c r="I619" s="14">
        <f t="shared" si="74"/>
        <v>3</v>
      </c>
      <c r="J619" s="46" t="s">
        <v>1623</v>
      </c>
    </row>
    <row r="620" spans="1:10" ht="26.4" x14ac:dyDescent="0.25">
      <c r="A620" s="9" t="s">
        <v>1347</v>
      </c>
      <c r="B620" s="9" t="s">
        <v>1861</v>
      </c>
      <c r="C620" s="10" t="s">
        <v>1348</v>
      </c>
      <c r="D620" s="9" t="s">
        <v>259</v>
      </c>
      <c r="E620" s="9" t="s">
        <v>1349</v>
      </c>
      <c r="F620" s="11" t="s">
        <v>56</v>
      </c>
      <c r="G620" s="5">
        <v>1</v>
      </c>
      <c r="H620" s="5">
        <v>0</v>
      </c>
      <c r="I620" s="14">
        <f t="shared" si="74"/>
        <v>1</v>
      </c>
      <c r="J620" s="46" t="s">
        <v>1623</v>
      </c>
    </row>
    <row r="621" spans="1:10" ht="39.6" x14ac:dyDescent="0.25">
      <c r="A621" s="9" t="s">
        <v>1350</v>
      </c>
      <c r="B621" s="9" t="s">
        <v>1862</v>
      </c>
      <c r="C621" s="10" t="s">
        <v>1351</v>
      </c>
      <c r="D621" s="9" t="s">
        <v>10</v>
      </c>
      <c r="E621" s="9" t="s">
        <v>1352</v>
      </c>
      <c r="F621" s="11" t="s">
        <v>56</v>
      </c>
      <c r="G621" s="5">
        <v>20</v>
      </c>
      <c r="H621" s="5">
        <v>0</v>
      </c>
      <c r="I621" s="14">
        <f t="shared" si="74"/>
        <v>20</v>
      </c>
      <c r="J621" s="46" t="s">
        <v>1623</v>
      </c>
    </row>
    <row r="622" spans="1:10" ht="39.6" x14ac:dyDescent="0.25">
      <c r="A622" s="9" t="s">
        <v>1353</v>
      </c>
      <c r="B622" s="9" t="s">
        <v>1863</v>
      </c>
      <c r="C622" s="10" t="s">
        <v>1354</v>
      </c>
      <c r="D622" s="9" t="s">
        <v>10</v>
      </c>
      <c r="E622" s="9" t="s">
        <v>1355</v>
      </c>
      <c r="F622" s="11" t="s">
        <v>56</v>
      </c>
      <c r="G622" s="5">
        <v>1</v>
      </c>
      <c r="H622" s="5">
        <v>0</v>
      </c>
      <c r="I622" s="14">
        <f t="shared" si="74"/>
        <v>1</v>
      </c>
      <c r="J622" s="46" t="s">
        <v>1623</v>
      </c>
    </row>
    <row r="623" spans="1:10" ht="39.6" x14ac:dyDescent="0.25">
      <c r="A623" s="9" t="s">
        <v>1356</v>
      </c>
      <c r="B623" s="9" t="s">
        <v>1864</v>
      </c>
      <c r="C623" s="10" t="s">
        <v>1357</v>
      </c>
      <c r="D623" s="9" t="s">
        <v>10</v>
      </c>
      <c r="E623" s="9" t="s">
        <v>1358</v>
      </c>
      <c r="F623" s="11" t="s">
        <v>56</v>
      </c>
      <c r="G623" s="5">
        <v>3</v>
      </c>
      <c r="H623" s="5">
        <v>0</v>
      </c>
      <c r="I623" s="14">
        <f t="shared" si="74"/>
        <v>3</v>
      </c>
      <c r="J623" s="46" t="s">
        <v>1623</v>
      </c>
    </row>
    <row r="624" spans="1:10" ht="39.6" x14ac:dyDescent="0.25">
      <c r="A624" s="9" t="s">
        <v>1359</v>
      </c>
      <c r="B624" s="9" t="s">
        <v>1865</v>
      </c>
      <c r="C624" s="10" t="s">
        <v>1360</v>
      </c>
      <c r="D624" s="9" t="s">
        <v>10</v>
      </c>
      <c r="E624" s="9" t="s">
        <v>1361</v>
      </c>
      <c r="F624" s="11" t="s">
        <v>56</v>
      </c>
      <c r="G624" s="5">
        <v>10</v>
      </c>
      <c r="H624" s="5">
        <v>0</v>
      </c>
      <c r="I624" s="14">
        <f t="shared" si="74"/>
        <v>10</v>
      </c>
      <c r="J624" s="46" t="s">
        <v>1623</v>
      </c>
    </row>
    <row r="625" spans="1:10" ht="39.6" x14ac:dyDescent="0.25">
      <c r="A625" s="9" t="s">
        <v>1362</v>
      </c>
      <c r="B625" s="9" t="s">
        <v>1866</v>
      </c>
      <c r="C625" s="10" t="s">
        <v>1363</v>
      </c>
      <c r="D625" s="9" t="s">
        <v>10</v>
      </c>
      <c r="E625" s="9" t="s">
        <v>1364</v>
      </c>
      <c r="F625" s="11" t="s">
        <v>56</v>
      </c>
      <c r="G625" s="5">
        <v>11</v>
      </c>
      <c r="H625" s="5">
        <v>0</v>
      </c>
      <c r="I625" s="14">
        <f t="shared" si="74"/>
        <v>11</v>
      </c>
      <c r="J625" s="46" t="s">
        <v>1623</v>
      </c>
    </row>
    <row r="626" spans="1:10" ht="39.6" x14ac:dyDescent="0.25">
      <c r="A626" s="9" t="s">
        <v>1365</v>
      </c>
      <c r="B626" s="9" t="s">
        <v>1867</v>
      </c>
      <c r="C626" s="10" t="s">
        <v>1366</v>
      </c>
      <c r="D626" s="9" t="s">
        <v>10</v>
      </c>
      <c r="E626" s="9" t="s">
        <v>1367</v>
      </c>
      <c r="F626" s="11" t="s">
        <v>56</v>
      </c>
      <c r="G626" s="5">
        <v>2</v>
      </c>
      <c r="H626" s="5">
        <v>0</v>
      </c>
      <c r="I626" s="14">
        <f t="shared" si="74"/>
        <v>2</v>
      </c>
      <c r="J626" s="46" t="s">
        <v>1623</v>
      </c>
    </row>
    <row r="627" spans="1:10" x14ac:dyDescent="0.25">
      <c r="A627" s="38" t="s">
        <v>1368</v>
      </c>
      <c r="B627" s="38" t="s">
        <v>1868</v>
      </c>
      <c r="C627" s="21" t="s">
        <v>1369</v>
      </c>
      <c r="D627" s="38" t="s">
        <v>259</v>
      </c>
      <c r="E627" s="38" t="s">
        <v>1370</v>
      </c>
      <c r="F627" s="29" t="s">
        <v>56</v>
      </c>
      <c r="G627" s="8">
        <v>2</v>
      </c>
      <c r="H627" s="8">
        <v>0</v>
      </c>
      <c r="I627" s="43">
        <f t="shared" si="74"/>
        <v>2</v>
      </c>
      <c r="J627" s="39" t="s">
        <v>1623</v>
      </c>
    </row>
    <row r="628" spans="1:10" x14ac:dyDescent="0.25">
      <c r="A628" s="12" t="s">
        <v>1371</v>
      </c>
      <c r="B628" s="12">
        <v>16</v>
      </c>
      <c r="C628" s="12"/>
      <c r="D628" s="12"/>
      <c r="E628" s="12" t="s">
        <v>1372</v>
      </c>
      <c r="F628" s="12"/>
      <c r="G628" s="6"/>
      <c r="H628" s="6"/>
      <c r="I628" s="13"/>
      <c r="J628" s="35"/>
    </row>
    <row r="629" spans="1:10" ht="26.4" x14ac:dyDescent="0.25">
      <c r="A629" s="9" t="s">
        <v>1373</v>
      </c>
      <c r="B629" s="9" t="s">
        <v>1869</v>
      </c>
      <c r="C629" s="10" t="s">
        <v>1374</v>
      </c>
      <c r="D629" s="9" t="s">
        <v>10</v>
      </c>
      <c r="E629" s="9" t="s">
        <v>1375</v>
      </c>
      <c r="F629" s="11" t="s">
        <v>56</v>
      </c>
      <c r="G629" s="5">
        <v>7</v>
      </c>
      <c r="H629" s="5">
        <v>0</v>
      </c>
      <c r="I629" s="14">
        <f t="shared" si="74"/>
        <v>7</v>
      </c>
      <c r="J629" s="46" t="s">
        <v>1623</v>
      </c>
    </row>
    <row r="630" spans="1:10" ht="26.4" x14ac:dyDescent="0.25">
      <c r="A630" s="9" t="s">
        <v>1376</v>
      </c>
      <c r="B630" s="9" t="s">
        <v>1870</v>
      </c>
      <c r="C630" s="10" t="s">
        <v>1377</v>
      </c>
      <c r="D630" s="9" t="s">
        <v>10</v>
      </c>
      <c r="E630" s="9" t="s">
        <v>1378</v>
      </c>
      <c r="F630" s="11" t="s">
        <v>56</v>
      </c>
      <c r="G630" s="5">
        <v>12</v>
      </c>
      <c r="H630" s="5">
        <v>0</v>
      </c>
      <c r="I630" s="14">
        <f t="shared" si="74"/>
        <v>12</v>
      </c>
      <c r="J630" s="46" t="s">
        <v>1623</v>
      </c>
    </row>
    <row r="631" spans="1:10" ht="26.4" x14ac:dyDescent="0.25">
      <c r="A631" s="9" t="s">
        <v>1379</v>
      </c>
      <c r="B631" s="9" t="s">
        <v>1871</v>
      </c>
      <c r="C631" s="10" t="s">
        <v>1380</v>
      </c>
      <c r="D631" s="9" t="s">
        <v>10</v>
      </c>
      <c r="E631" s="9" t="s">
        <v>1381</v>
      </c>
      <c r="F631" s="11" t="s">
        <v>56</v>
      </c>
      <c r="G631" s="5">
        <v>6</v>
      </c>
      <c r="H631" s="5">
        <v>0</v>
      </c>
      <c r="I631" s="14">
        <f t="shared" si="74"/>
        <v>6</v>
      </c>
      <c r="J631" s="46" t="s">
        <v>1623</v>
      </c>
    </row>
    <row r="632" spans="1:10" ht="39.6" x14ac:dyDescent="0.25">
      <c r="A632" s="9" t="s">
        <v>1382</v>
      </c>
      <c r="B632" s="9" t="s">
        <v>1872</v>
      </c>
      <c r="C632" s="10" t="s">
        <v>1383</v>
      </c>
      <c r="D632" s="9" t="s">
        <v>10</v>
      </c>
      <c r="E632" s="9" t="s">
        <v>1384</v>
      </c>
      <c r="F632" s="11" t="s">
        <v>56</v>
      </c>
      <c r="G632" s="5">
        <v>10</v>
      </c>
      <c r="H632" s="5">
        <v>0</v>
      </c>
      <c r="I632" s="14">
        <f t="shared" si="74"/>
        <v>10</v>
      </c>
      <c r="J632" s="46" t="s">
        <v>1623</v>
      </c>
    </row>
    <row r="633" spans="1:10" ht="26.4" x14ac:dyDescent="0.25">
      <c r="A633" s="9" t="s">
        <v>1385</v>
      </c>
      <c r="B633" s="9" t="s">
        <v>1873</v>
      </c>
      <c r="C633" s="10" t="s">
        <v>1386</v>
      </c>
      <c r="D633" s="9" t="s">
        <v>10</v>
      </c>
      <c r="E633" s="9" t="s">
        <v>1387</v>
      </c>
      <c r="F633" s="11" t="s">
        <v>56</v>
      </c>
      <c r="G633" s="5">
        <v>1</v>
      </c>
      <c r="H633" s="5">
        <v>0</v>
      </c>
      <c r="I633" s="14">
        <f t="shared" si="74"/>
        <v>1</v>
      </c>
      <c r="J633" s="46" t="s">
        <v>1623</v>
      </c>
    </row>
    <row r="634" spans="1:10" ht="26.4" x14ac:dyDescent="0.25">
      <c r="A634" s="9" t="s">
        <v>1388</v>
      </c>
      <c r="B634" s="9" t="s">
        <v>1874</v>
      </c>
      <c r="C634" s="10" t="s">
        <v>1389</v>
      </c>
      <c r="D634" s="9" t="s">
        <v>10</v>
      </c>
      <c r="E634" s="9" t="s">
        <v>1390</v>
      </c>
      <c r="F634" s="11" t="s">
        <v>16</v>
      </c>
      <c r="G634" s="5">
        <v>1</v>
      </c>
      <c r="H634" s="5">
        <v>0</v>
      </c>
      <c r="I634" s="14">
        <v>34.6</v>
      </c>
      <c r="J634" s="46" t="s">
        <v>1598</v>
      </c>
    </row>
    <row r="635" spans="1:10" ht="26.4" x14ac:dyDescent="0.25">
      <c r="A635" s="9" t="s">
        <v>1391</v>
      </c>
      <c r="B635" s="9" t="s">
        <v>1875</v>
      </c>
      <c r="C635" s="10" t="s">
        <v>1392</v>
      </c>
      <c r="D635" s="9" t="s">
        <v>10</v>
      </c>
      <c r="E635" s="9" t="s">
        <v>1393</v>
      </c>
      <c r="F635" s="11" t="s">
        <v>16</v>
      </c>
      <c r="G635" s="5">
        <v>13.54</v>
      </c>
      <c r="H635" s="5">
        <v>0</v>
      </c>
      <c r="I635" s="14">
        <f t="shared" si="74"/>
        <v>13.54</v>
      </c>
      <c r="J635" s="46"/>
    </row>
    <row r="636" spans="1:10" ht="52.8" x14ac:dyDescent="0.25">
      <c r="A636" s="9" t="s">
        <v>1394</v>
      </c>
      <c r="B636" s="9" t="s">
        <v>1876</v>
      </c>
      <c r="C636" s="10" t="s">
        <v>1395</v>
      </c>
      <c r="D636" s="9" t="s">
        <v>10</v>
      </c>
      <c r="E636" s="9" t="s">
        <v>1396</v>
      </c>
      <c r="F636" s="11" t="s">
        <v>16</v>
      </c>
      <c r="G636" s="5">
        <v>51.68</v>
      </c>
      <c r="H636" s="5">
        <v>0</v>
      </c>
      <c r="I636" s="14">
        <v>31.52</v>
      </c>
      <c r="J636" s="46" t="s">
        <v>1599</v>
      </c>
    </row>
    <row r="637" spans="1:10" ht="26.4" x14ac:dyDescent="0.25">
      <c r="A637" s="9" t="s">
        <v>1397</v>
      </c>
      <c r="B637" s="9" t="s">
        <v>1877</v>
      </c>
      <c r="C637" s="10" t="s">
        <v>1398</v>
      </c>
      <c r="D637" s="9" t="s">
        <v>10</v>
      </c>
      <c r="E637" s="9" t="s">
        <v>1399</v>
      </c>
      <c r="F637" s="11" t="s">
        <v>56</v>
      </c>
      <c r="G637" s="5">
        <v>3</v>
      </c>
      <c r="H637" s="5">
        <v>0</v>
      </c>
      <c r="I637" s="14">
        <f t="shared" si="74"/>
        <v>3</v>
      </c>
      <c r="J637" s="46" t="s">
        <v>1623</v>
      </c>
    </row>
    <row r="638" spans="1:10" ht="26.4" x14ac:dyDescent="0.25">
      <c r="A638" s="9" t="s">
        <v>1400</v>
      </c>
      <c r="B638" s="9" t="s">
        <v>1878</v>
      </c>
      <c r="C638" s="10" t="s">
        <v>1401</v>
      </c>
      <c r="D638" s="9" t="s">
        <v>10</v>
      </c>
      <c r="E638" s="9" t="s">
        <v>1402</v>
      </c>
      <c r="F638" s="11" t="s">
        <v>56</v>
      </c>
      <c r="G638" s="5">
        <v>3</v>
      </c>
      <c r="H638" s="5">
        <v>0</v>
      </c>
      <c r="I638" s="14">
        <f t="shared" si="74"/>
        <v>3</v>
      </c>
      <c r="J638" s="46" t="s">
        <v>1623</v>
      </c>
    </row>
    <row r="639" spans="1:10" ht="26.4" x14ac:dyDescent="0.25">
      <c r="A639" s="9" t="s">
        <v>1403</v>
      </c>
      <c r="B639" s="9" t="s">
        <v>1879</v>
      </c>
      <c r="C639" s="10" t="s">
        <v>1404</v>
      </c>
      <c r="D639" s="9" t="s">
        <v>10</v>
      </c>
      <c r="E639" s="9" t="s">
        <v>1405</v>
      </c>
      <c r="F639" s="11" t="s">
        <v>56</v>
      </c>
      <c r="G639" s="5">
        <v>7</v>
      </c>
      <c r="H639" s="5">
        <v>0</v>
      </c>
      <c r="I639" s="14">
        <f t="shared" si="74"/>
        <v>7</v>
      </c>
      <c r="J639" s="46" t="s">
        <v>1623</v>
      </c>
    </row>
    <row r="640" spans="1:10" ht="26.4" x14ac:dyDescent="0.25">
      <c r="A640" s="9" t="s">
        <v>1406</v>
      </c>
      <c r="B640" s="9" t="s">
        <v>1880</v>
      </c>
      <c r="C640" s="10" t="s">
        <v>1407</v>
      </c>
      <c r="D640" s="9" t="s">
        <v>10</v>
      </c>
      <c r="E640" s="9" t="s">
        <v>1408</v>
      </c>
      <c r="F640" s="11" t="s">
        <v>56</v>
      </c>
      <c r="G640" s="5">
        <v>7</v>
      </c>
      <c r="H640" s="5">
        <v>0</v>
      </c>
      <c r="I640" s="14">
        <f t="shared" si="74"/>
        <v>7</v>
      </c>
      <c r="J640" s="46" t="s">
        <v>1623</v>
      </c>
    </row>
    <row r="641" spans="1:10" ht="26.4" x14ac:dyDescent="0.25">
      <c r="A641" s="9" t="s">
        <v>1409</v>
      </c>
      <c r="B641" s="9" t="s">
        <v>1881</v>
      </c>
      <c r="C641" s="10" t="s">
        <v>1410</v>
      </c>
      <c r="D641" s="9" t="s">
        <v>10</v>
      </c>
      <c r="E641" s="9" t="s">
        <v>1411</v>
      </c>
      <c r="F641" s="11" t="s">
        <v>56</v>
      </c>
      <c r="G641" s="5">
        <v>7</v>
      </c>
      <c r="H641" s="5">
        <v>0</v>
      </c>
      <c r="I641" s="14">
        <f t="shared" si="74"/>
        <v>7</v>
      </c>
      <c r="J641" s="46" t="s">
        <v>1623</v>
      </c>
    </row>
    <row r="642" spans="1:10" ht="26.4" x14ac:dyDescent="0.25">
      <c r="A642" s="9" t="s">
        <v>1412</v>
      </c>
      <c r="B642" s="9" t="s">
        <v>1882</v>
      </c>
      <c r="C642" s="10" t="s">
        <v>1413</v>
      </c>
      <c r="D642" s="9" t="s">
        <v>10</v>
      </c>
      <c r="E642" s="9" t="s">
        <v>1414</v>
      </c>
      <c r="F642" s="11" t="s">
        <v>56</v>
      </c>
      <c r="G642" s="5">
        <v>10</v>
      </c>
      <c r="H642" s="5">
        <v>0</v>
      </c>
      <c r="I642" s="14">
        <f t="shared" si="74"/>
        <v>10</v>
      </c>
      <c r="J642" s="46" t="s">
        <v>1623</v>
      </c>
    </row>
    <row r="643" spans="1:10" x14ac:dyDescent="0.25">
      <c r="A643" s="12" t="s">
        <v>1415</v>
      </c>
      <c r="B643" s="12">
        <v>17</v>
      </c>
      <c r="C643" s="12"/>
      <c r="D643" s="12"/>
      <c r="E643" s="12" t="s">
        <v>1416</v>
      </c>
      <c r="F643" s="12"/>
      <c r="G643" s="6"/>
      <c r="H643" s="6"/>
      <c r="I643" s="13"/>
      <c r="J643" s="35"/>
    </row>
    <row r="644" spans="1:10" ht="39.6" x14ac:dyDescent="0.25">
      <c r="A644" s="9" t="s">
        <v>1417</v>
      </c>
      <c r="B644" s="9" t="s">
        <v>1883</v>
      </c>
      <c r="C644" s="10" t="s">
        <v>1418</v>
      </c>
      <c r="D644" s="9" t="s">
        <v>10</v>
      </c>
      <c r="E644" s="9" t="s">
        <v>1419</v>
      </c>
      <c r="F644" s="11" t="s">
        <v>16</v>
      </c>
      <c r="G644" s="5">
        <v>66.89</v>
      </c>
      <c r="H644" s="5">
        <v>66.89</v>
      </c>
      <c r="I644" s="14">
        <f>3*1.2</f>
        <v>3.5999999999999996</v>
      </c>
      <c r="J644" s="46" t="s">
        <v>1600</v>
      </c>
    </row>
    <row r="645" spans="1:10" ht="26.4" x14ac:dyDescent="0.25">
      <c r="A645" s="9" t="s">
        <v>1420</v>
      </c>
      <c r="B645" s="9" t="s">
        <v>1884</v>
      </c>
      <c r="C645" s="10" t="s">
        <v>1421</v>
      </c>
      <c r="D645" s="9" t="s">
        <v>10</v>
      </c>
      <c r="E645" s="9" t="s">
        <v>1422</v>
      </c>
      <c r="F645" s="11" t="s">
        <v>16</v>
      </c>
      <c r="G645" s="5">
        <v>107.6</v>
      </c>
      <c r="H645" s="5">
        <v>107.6</v>
      </c>
      <c r="I645" s="14">
        <v>4</v>
      </c>
      <c r="J645" s="46" t="s">
        <v>1601</v>
      </c>
    </row>
    <row r="646" spans="1:10" ht="26.4" x14ac:dyDescent="0.25">
      <c r="A646" s="9" t="s">
        <v>1423</v>
      </c>
      <c r="B646" s="9" t="s">
        <v>1885</v>
      </c>
      <c r="C646" s="10" t="s">
        <v>1424</v>
      </c>
      <c r="D646" s="9" t="s">
        <v>10</v>
      </c>
      <c r="E646" s="9" t="s">
        <v>1425</v>
      </c>
      <c r="F646" s="11" t="s">
        <v>12</v>
      </c>
      <c r="G646" s="5">
        <v>0.96</v>
      </c>
      <c r="H646" s="5">
        <v>0</v>
      </c>
      <c r="I646" s="14">
        <f t="shared" si="74"/>
        <v>0.96</v>
      </c>
      <c r="J646" s="46" t="s">
        <v>1623</v>
      </c>
    </row>
    <row r="647" spans="1:10" ht="39.6" x14ac:dyDescent="0.25">
      <c r="A647" s="9" t="s">
        <v>1426</v>
      </c>
      <c r="B647" s="9" t="s">
        <v>1886</v>
      </c>
      <c r="C647" s="10" t="s">
        <v>1427</v>
      </c>
      <c r="D647" s="9" t="s">
        <v>10</v>
      </c>
      <c r="E647" s="9" t="s">
        <v>1428</v>
      </c>
      <c r="F647" s="11" t="s">
        <v>12</v>
      </c>
      <c r="G647" s="5">
        <v>12.45</v>
      </c>
      <c r="H647" s="5">
        <v>0</v>
      </c>
      <c r="I647" s="14">
        <f t="shared" si="74"/>
        <v>12.45</v>
      </c>
      <c r="J647" s="46" t="s">
        <v>1623</v>
      </c>
    </row>
    <row r="648" spans="1:10" ht="26.4" x14ac:dyDescent="0.25">
      <c r="A648" s="9" t="s">
        <v>1429</v>
      </c>
      <c r="B648" s="9" t="s">
        <v>1887</v>
      </c>
      <c r="C648" s="10" t="s">
        <v>1430</v>
      </c>
      <c r="D648" s="9" t="s">
        <v>10</v>
      </c>
      <c r="E648" s="9" t="s">
        <v>1431</v>
      </c>
      <c r="F648" s="11" t="s">
        <v>56</v>
      </c>
      <c r="G648" s="5">
        <v>2</v>
      </c>
      <c r="H648" s="5">
        <v>0</v>
      </c>
      <c r="I648" s="14">
        <f t="shared" si="74"/>
        <v>2</v>
      </c>
      <c r="J648" s="46" t="s">
        <v>1623</v>
      </c>
    </row>
    <row r="649" spans="1:10" ht="26.4" x14ac:dyDescent="0.25">
      <c r="A649" s="9" t="s">
        <v>1432</v>
      </c>
      <c r="B649" s="9" t="s">
        <v>1888</v>
      </c>
      <c r="C649" s="10" t="s">
        <v>1433</v>
      </c>
      <c r="D649" s="9" t="s">
        <v>10</v>
      </c>
      <c r="E649" s="9" t="s">
        <v>1434</v>
      </c>
      <c r="F649" s="11" t="s">
        <v>56</v>
      </c>
      <c r="G649" s="5">
        <v>1</v>
      </c>
      <c r="H649" s="5">
        <v>0</v>
      </c>
      <c r="I649" s="14">
        <f t="shared" si="74"/>
        <v>1</v>
      </c>
      <c r="J649" s="46" t="s">
        <v>1623</v>
      </c>
    </row>
    <row r="650" spans="1:10" ht="66" x14ac:dyDescent="0.25">
      <c r="A650" s="9" t="s">
        <v>1435</v>
      </c>
      <c r="B650" s="9" t="s">
        <v>1889</v>
      </c>
      <c r="C650" s="10" t="s">
        <v>1436</v>
      </c>
      <c r="D650" s="9" t="s">
        <v>10</v>
      </c>
      <c r="E650" s="9" t="s">
        <v>1437</v>
      </c>
      <c r="F650" s="11" t="s">
        <v>56</v>
      </c>
      <c r="G650" s="5">
        <v>2</v>
      </c>
      <c r="H650" s="5">
        <v>0</v>
      </c>
      <c r="I650" s="14">
        <f t="shared" si="74"/>
        <v>2</v>
      </c>
      <c r="J650" s="46" t="s">
        <v>1623</v>
      </c>
    </row>
    <row r="651" spans="1:10" x14ac:dyDescent="0.25">
      <c r="A651" s="12" t="s">
        <v>1438</v>
      </c>
      <c r="B651" s="12">
        <v>18</v>
      </c>
      <c r="C651" s="12"/>
      <c r="D651" s="12"/>
      <c r="E651" s="12" t="s">
        <v>1439</v>
      </c>
      <c r="F651" s="12"/>
      <c r="G651" s="6"/>
      <c r="H651" s="6"/>
      <c r="I651" s="13"/>
      <c r="J651" s="35"/>
    </row>
    <row r="652" spans="1:10" ht="26.4" x14ac:dyDescent="0.25">
      <c r="A652" s="9" t="s">
        <v>1440</v>
      </c>
      <c r="B652" s="9" t="s">
        <v>1890</v>
      </c>
      <c r="C652" s="10" t="s">
        <v>1441</v>
      </c>
      <c r="D652" s="9" t="s">
        <v>10</v>
      </c>
      <c r="E652" s="9" t="s">
        <v>1442</v>
      </c>
      <c r="F652" s="11" t="s">
        <v>56</v>
      </c>
      <c r="G652" s="5">
        <v>4</v>
      </c>
      <c r="H652" s="5">
        <v>0</v>
      </c>
      <c r="I652" s="14">
        <f t="shared" si="74"/>
        <v>4</v>
      </c>
      <c r="J652" s="46" t="s">
        <v>1623</v>
      </c>
    </row>
    <row r="653" spans="1:10" ht="26.4" x14ac:dyDescent="0.25">
      <c r="A653" s="9" t="s">
        <v>1443</v>
      </c>
      <c r="B653" s="9" t="s">
        <v>1891</v>
      </c>
      <c r="C653" s="10" t="s">
        <v>1444</v>
      </c>
      <c r="D653" s="9" t="s">
        <v>10</v>
      </c>
      <c r="E653" s="9" t="s">
        <v>1445</v>
      </c>
      <c r="F653" s="11" t="s">
        <v>56</v>
      </c>
      <c r="G653" s="5">
        <v>6</v>
      </c>
      <c r="H653" s="5">
        <v>0</v>
      </c>
      <c r="I653" s="14">
        <v>12</v>
      </c>
      <c r="J653" s="46" t="s">
        <v>1618</v>
      </c>
    </row>
    <row r="654" spans="1:10" ht="26.4" x14ac:dyDescent="0.25">
      <c r="A654" s="9" t="s">
        <v>1446</v>
      </c>
      <c r="B654" s="9" t="s">
        <v>1892</v>
      </c>
      <c r="C654" s="10" t="s">
        <v>1447</v>
      </c>
      <c r="D654" s="9" t="s">
        <v>10</v>
      </c>
      <c r="E654" s="9" t="s">
        <v>1448</v>
      </c>
      <c r="F654" s="11" t="s">
        <v>56</v>
      </c>
      <c r="G654" s="5">
        <v>2</v>
      </c>
      <c r="H654" s="5">
        <v>0</v>
      </c>
      <c r="I654" s="14">
        <f t="shared" si="74"/>
        <v>2</v>
      </c>
      <c r="J654" s="46" t="s">
        <v>1623</v>
      </c>
    </row>
    <row r="655" spans="1:10" x14ac:dyDescent="0.25">
      <c r="A655" s="9" t="s">
        <v>1449</v>
      </c>
      <c r="B655" s="9" t="s">
        <v>1623</v>
      </c>
      <c r="C655" s="10" t="s">
        <v>1450</v>
      </c>
      <c r="D655" s="9" t="s">
        <v>259</v>
      </c>
      <c r="E655" s="9" t="s">
        <v>1451</v>
      </c>
      <c r="F655" s="11" t="s">
        <v>12</v>
      </c>
      <c r="G655" s="5">
        <v>24.03</v>
      </c>
      <c r="H655" s="5">
        <v>24.03</v>
      </c>
      <c r="I655" s="14">
        <f t="shared" si="74"/>
        <v>0</v>
      </c>
      <c r="J655" s="46" t="s">
        <v>1623</v>
      </c>
    </row>
    <row r="656" spans="1:10" x14ac:dyDescent="0.25">
      <c r="A656" s="9" t="s">
        <v>1452</v>
      </c>
      <c r="B656" s="9" t="s">
        <v>1893</v>
      </c>
      <c r="C656" s="10" t="s">
        <v>1453</v>
      </c>
      <c r="D656" s="9" t="s">
        <v>259</v>
      </c>
      <c r="E656" s="9" t="s">
        <v>1454</v>
      </c>
      <c r="F656" s="11" t="s">
        <v>1455</v>
      </c>
      <c r="G656" s="5">
        <v>25.38</v>
      </c>
      <c r="H656" s="5">
        <v>0</v>
      </c>
      <c r="I656" s="14">
        <f t="shared" si="74"/>
        <v>25.38</v>
      </c>
      <c r="J656" s="46" t="s">
        <v>1623</v>
      </c>
    </row>
    <row r="657" spans="1:10" x14ac:dyDescent="0.25">
      <c r="A657" s="9" t="s">
        <v>1456</v>
      </c>
      <c r="B657" s="9" t="s">
        <v>1894</v>
      </c>
      <c r="C657" s="10" t="s">
        <v>1457</v>
      </c>
      <c r="D657" s="9" t="s">
        <v>259</v>
      </c>
      <c r="E657" s="9" t="s">
        <v>1458</v>
      </c>
      <c r="F657" s="11" t="s">
        <v>1455</v>
      </c>
      <c r="G657" s="5">
        <v>24.76</v>
      </c>
      <c r="H657" s="5">
        <v>0</v>
      </c>
      <c r="I657" s="14">
        <f t="shared" si="74"/>
        <v>24.76</v>
      </c>
      <c r="J657" s="46" t="s">
        <v>1623</v>
      </c>
    </row>
    <row r="658" spans="1:10" ht="26.4" x14ac:dyDescent="0.25">
      <c r="A658" s="9" t="s">
        <v>1459</v>
      </c>
      <c r="B658" s="9" t="s">
        <v>1895</v>
      </c>
      <c r="C658" s="10" t="s">
        <v>1460</v>
      </c>
      <c r="D658" s="9" t="s">
        <v>259</v>
      </c>
      <c r="E658" s="9" t="s">
        <v>1461</v>
      </c>
      <c r="F658" s="11" t="s">
        <v>56</v>
      </c>
      <c r="G658" s="5">
        <v>14</v>
      </c>
      <c r="H658" s="5">
        <v>0</v>
      </c>
      <c r="I658" s="14">
        <f t="shared" si="74"/>
        <v>14</v>
      </c>
      <c r="J658" s="46" t="s">
        <v>1623</v>
      </c>
    </row>
    <row r="659" spans="1:10" ht="26.4" x14ac:dyDescent="0.25">
      <c r="A659" s="9" t="s">
        <v>1462</v>
      </c>
      <c r="B659" s="9" t="s">
        <v>1896</v>
      </c>
      <c r="C659" s="10" t="s">
        <v>1463</v>
      </c>
      <c r="D659" s="9" t="s">
        <v>259</v>
      </c>
      <c r="E659" s="9" t="s">
        <v>1464</v>
      </c>
      <c r="F659" s="11" t="s">
        <v>56</v>
      </c>
      <c r="G659" s="5">
        <v>3</v>
      </c>
      <c r="H659" s="5">
        <v>0</v>
      </c>
      <c r="I659" s="14">
        <f t="shared" si="74"/>
        <v>3</v>
      </c>
      <c r="J659" s="46" t="s">
        <v>1623</v>
      </c>
    </row>
    <row r="660" spans="1:10" ht="26.4" x14ac:dyDescent="0.25">
      <c r="A660" s="9" t="s">
        <v>1465</v>
      </c>
      <c r="B660" s="9" t="s">
        <v>1897</v>
      </c>
      <c r="C660" s="10" t="s">
        <v>1466</v>
      </c>
      <c r="D660" s="9" t="s">
        <v>10</v>
      </c>
      <c r="E660" s="9" t="s">
        <v>1467</v>
      </c>
      <c r="F660" s="11" t="s">
        <v>56</v>
      </c>
      <c r="G660" s="5">
        <v>2</v>
      </c>
      <c r="H660" s="5">
        <v>0</v>
      </c>
      <c r="I660" s="14">
        <v>3</v>
      </c>
      <c r="J660" s="46" t="s">
        <v>1618</v>
      </c>
    </row>
    <row r="661" spans="1:10" x14ac:dyDescent="0.25">
      <c r="A661" s="9" t="s">
        <v>1468</v>
      </c>
      <c r="B661" s="9" t="s">
        <v>1898</v>
      </c>
      <c r="C661" s="10" t="s">
        <v>1469</v>
      </c>
      <c r="D661" s="9" t="s">
        <v>259</v>
      </c>
      <c r="E661" s="9" t="s">
        <v>1470</v>
      </c>
      <c r="F661" s="11" t="s">
        <v>16</v>
      </c>
      <c r="G661" s="5">
        <v>43.35</v>
      </c>
      <c r="H661" s="5">
        <v>0</v>
      </c>
      <c r="I661" s="14">
        <f t="shared" ref="I661:I701" si="75">G661-H661</f>
        <v>43.35</v>
      </c>
      <c r="J661" s="46" t="s">
        <v>1623</v>
      </c>
    </row>
    <row r="662" spans="1:10" ht="39.6" x14ac:dyDescent="0.25">
      <c r="A662" s="9" t="s">
        <v>1471</v>
      </c>
      <c r="B662" s="9" t="s">
        <v>1899</v>
      </c>
      <c r="C662" s="10" t="s">
        <v>1472</v>
      </c>
      <c r="D662" s="9" t="s">
        <v>10</v>
      </c>
      <c r="E662" s="9" t="s">
        <v>1473</v>
      </c>
      <c r="F662" s="11" t="s">
        <v>16</v>
      </c>
      <c r="G662" s="5">
        <v>16</v>
      </c>
      <c r="H662" s="5">
        <v>0</v>
      </c>
      <c r="I662" s="14">
        <v>26</v>
      </c>
      <c r="J662" s="46" t="s">
        <v>1623</v>
      </c>
    </row>
    <row r="663" spans="1:10" ht="39.6" x14ac:dyDescent="0.25">
      <c r="A663" s="9" t="s">
        <v>1474</v>
      </c>
      <c r="B663" s="9" t="s">
        <v>1900</v>
      </c>
      <c r="C663" s="10" t="s">
        <v>1475</v>
      </c>
      <c r="D663" s="9" t="s">
        <v>10</v>
      </c>
      <c r="E663" s="9" t="s">
        <v>1476</v>
      </c>
      <c r="F663" s="11" t="s">
        <v>16</v>
      </c>
      <c r="G663" s="5">
        <v>11</v>
      </c>
      <c r="H663" s="5">
        <v>0</v>
      </c>
      <c r="I663" s="14">
        <v>21</v>
      </c>
      <c r="J663" s="46" t="s">
        <v>1623</v>
      </c>
    </row>
    <row r="664" spans="1:10" ht="39.6" x14ac:dyDescent="0.25">
      <c r="A664" s="9" t="s">
        <v>1477</v>
      </c>
      <c r="B664" s="9" t="s">
        <v>1901</v>
      </c>
      <c r="C664" s="10" t="s">
        <v>1478</v>
      </c>
      <c r="D664" s="9" t="s">
        <v>10</v>
      </c>
      <c r="E664" s="9" t="s">
        <v>1479</v>
      </c>
      <c r="F664" s="11" t="s">
        <v>16</v>
      </c>
      <c r="G664" s="5">
        <v>55.7</v>
      </c>
      <c r="H664" s="5">
        <v>0</v>
      </c>
      <c r="I664" s="14">
        <v>60</v>
      </c>
      <c r="J664" s="46" t="s">
        <v>1623</v>
      </c>
    </row>
    <row r="665" spans="1:10" ht="39.6" x14ac:dyDescent="0.25">
      <c r="A665" s="9" t="s">
        <v>1480</v>
      </c>
      <c r="B665" s="9" t="s">
        <v>1902</v>
      </c>
      <c r="C665" s="10" t="s">
        <v>1481</v>
      </c>
      <c r="D665" s="9" t="s">
        <v>10</v>
      </c>
      <c r="E665" s="9" t="s">
        <v>1482</v>
      </c>
      <c r="F665" s="11" t="s">
        <v>16</v>
      </c>
      <c r="G665" s="5">
        <v>2</v>
      </c>
      <c r="H665" s="5">
        <v>0</v>
      </c>
      <c r="I665" s="14">
        <v>4</v>
      </c>
      <c r="J665" s="46" t="s">
        <v>1623</v>
      </c>
    </row>
    <row r="666" spans="1:10" ht="39.6" x14ac:dyDescent="0.25">
      <c r="A666" s="9" t="s">
        <v>1483</v>
      </c>
      <c r="B666" s="9" t="s">
        <v>1903</v>
      </c>
      <c r="C666" s="10" t="s">
        <v>1484</v>
      </c>
      <c r="D666" s="9" t="s">
        <v>10</v>
      </c>
      <c r="E666" s="9" t="s">
        <v>1485</v>
      </c>
      <c r="F666" s="11" t="s">
        <v>16</v>
      </c>
      <c r="G666" s="5">
        <v>54.7</v>
      </c>
      <c r="H666" s="5">
        <v>0</v>
      </c>
      <c r="I666" s="14">
        <v>60</v>
      </c>
      <c r="J666" s="46" t="s">
        <v>1623</v>
      </c>
    </row>
    <row r="667" spans="1:10" ht="26.4" x14ac:dyDescent="0.25">
      <c r="A667" s="9" t="s">
        <v>1623</v>
      </c>
      <c r="B667" s="9" t="s">
        <v>1904</v>
      </c>
      <c r="C667" s="28">
        <v>103270</v>
      </c>
      <c r="D667" s="9" t="s">
        <v>10</v>
      </c>
      <c r="E667" s="16" t="s">
        <v>1617</v>
      </c>
      <c r="F667" s="34" t="s">
        <v>56</v>
      </c>
      <c r="G667" s="14">
        <v>0</v>
      </c>
      <c r="H667" s="14">
        <v>0</v>
      </c>
      <c r="I667" s="14">
        <v>3</v>
      </c>
      <c r="J667" s="46" t="s">
        <v>1618</v>
      </c>
    </row>
    <row r="668" spans="1:10" x14ac:dyDescent="0.25">
      <c r="A668" s="12" t="s">
        <v>1623</v>
      </c>
      <c r="B668" s="12">
        <v>19</v>
      </c>
      <c r="C668" s="12"/>
      <c r="D668" s="12"/>
      <c r="E668" s="12" t="s">
        <v>1542</v>
      </c>
      <c r="F668" s="12"/>
      <c r="G668" s="6"/>
      <c r="H668" s="6"/>
      <c r="I668" s="13"/>
      <c r="J668" s="35"/>
    </row>
    <row r="669" spans="1:10" x14ac:dyDescent="0.25">
      <c r="A669" s="17" t="s">
        <v>1623</v>
      </c>
      <c r="B669" s="17" t="s">
        <v>1905</v>
      </c>
      <c r="C669" s="17"/>
      <c r="D669" s="17"/>
      <c r="E669" s="50" t="s">
        <v>1525</v>
      </c>
      <c r="F669" s="17"/>
      <c r="G669" s="13"/>
      <c r="H669" s="13"/>
      <c r="I669" s="13"/>
      <c r="J669" s="30"/>
    </row>
    <row r="670" spans="1:10" ht="52.8" x14ac:dyDescent="0.25">
      <c r="A670" s="9" t="s">
        <v>1623</v>
      </c>
      <c r="B670" s="9" t="s">
        <v>1906</v>
      </c>
      <c r="C670" s="48">
        <v>102279</v>
      </c>
      <c r="D670" s="47" t="s">
        <v>10</v>
      </c>
      <c r="E670" s="47" t="s">
        <v>1532</v>
      </c>
      <c r="F670" s="51" t="s">
        <v>1533</v>
      </c>
      <c r="G670" s="5">
        <v>0</v>
      </c>
      <c r="H670" s="5">
        <v>0</v>
      </c>
      <c r="I670" s="14">
        <f>180*1.5*0.5</f>
        <v>135</v>
      </c>
      <c r="J670" s="46" t="s">
        <v>1596</v>
      </c>
    </row>
    <row r="671" spans="1:10" ht="39.6" x14ac:dyDescent="0.25">
      <c r="A671" s="9" t="s">
        <v>1623</v>
      </c>
      <c r="B671" s="9" t="s">
        <v>1907</v>
      </c>
      <c r="C671" s="48" t="s">
        <v>1526</v>
      </c>
      <c r="D671" s="47" t="s">
        <v>10</v>
      </c>
      <c r="E671" s="47" t="s">
        <v>1534</v>
      </c>
      <c r="F671" s="51" t="s">
        <v>16</v>
      </c>
      <c r="G671" s="5">
        <v>0</v>
      </c>
      <c r="H671" s="5">
        <v>0</v>
      </c>
      <c r="I671" s="14">
        <v>180</v>
      </c>
      <c r="J671" s="46" t="s">
        <v>1596</v>
      </c>
    </row>
    <row r="672" spans="1:10" ht="39.6" x14ac:dyDescent="0.25">
      <c r="A672" s="9" t="s">
        <v>1623</v>
      </c>
      <c r="B672" s="9" t="s">
        <v>1908</v>
      </c>
      <c r="C672" s="48" t="s">
        <v>1527</v>
      </c>
      <c r="D672" s="47" t="s">
        <v>10</v>
      </c>
      <c r="E672" s="47" t="s">
        <v>1528</v>
      </c>
      <c r="F672" s="51" t="s">
        <v>1533</v>
      </c>
      <c r="G672" s="14">
        <v>0</v>
      </c>
      <c r="H672" s="14">
        <v>0</v>
      </c>
      <c r="I672" s="14">
        <f>I674*0.2</f>
        <v>162.82000000000002</v>
      </c>
      <c r="J672" s="46" t="s">
        <v>1602</v>
      </c>
    </row>
    <row r="673" spans="1:10" x14ac:dyDescent="0.25">
      <c r="A673" s="17" t="s">
        <v>1623</v>
      </c>
      <c r="B673" s="17" t="s">
        <v>1909</v>
      </c>
      <c r="C673" s="17"/>
      <c r="D673" s="17"/>
      <c r="E673" s="17" t="s">
        <v>1543</v>
      </c>
      <c r="F673" s="17"/>
      <c r="G673" s="13"/>
      <c r="H673" s="13"/>
      <c r="I673" s="13"/>
      <c r="J673" s="30"/>
    </row>
    <row r="674" spans="1:10" ht="39.6" x14ac:dyDescent="0.25">
      <c r="A674" s="16" t="s">
        <v>1623</v>
      </c>
      <c r="B674" s="16" t="s">
        <v>1910</v>
      </c>
      <c r="C674" s="10">
        <v>92398</v>
      </c>
      <c r="D674" s="9" t="s">
        <v>10</v>
      </c>
      <c r="E674" s="42" t="s">
        <v>1529</v>
      </c>
      <c r="F674" s="34" t="s">
        <v>1531</v>
      </c>
      <c r="G674" s="14">
        <v>0</v>
      </c>
      <c r="H674" s="14">
        <v>0</v>
      </c>
      <c r="I674" s="14">
        <f>1146.25-294.63-18.29-19.23</f>
        <v>814.1</v>
      </c>
      <c r="J674" s="46" t="s">
        <v>1603</v>
      </c>
    </row>
    <row r="675" spans="1:10" ht="39.6" x14ac:dyDescent="0.25">
      <c r="A675" s="16" t="s">
        <v>1623</v>
      </c>
      <c r="B675" s="16" t="s">
        <v>1911</v>
      </c>
      <c r="C675" s="28">
        <v>104658</v>
      </c>
      <c r="D675" s="9" t="s">
        <v>10</v>
      </c>
      <c r="E675" s="16" t="s">
        <v>1530</v>
      </c>
      <c r="F675" s="34" t="s">
        <v>1531</v>
      </c>
      <c r="G675" s="14">
        <v>0</v>
      </c>
      <c r="H675" s="14">
        <v>0</v>
      </c>
      <c r="I675" s="14">
        <f>1.5+1.1875</f>
        <v>2.6875</v>
      </c>
      <c r="J675" s="46" t="s">
        <v>1604</v>
      </c>
    </row>
    <row r="676" spans="1:10" ht="66" x14ac:dyDescent="0.25">
      <c r="A676" s="16" t="s">
        <v>1623</v>
      </c>
      <c r="B676" s="16" t="s">
        <v>1912</v>
      </c>
      <c r="C676" s="28">
        <v>94280</v>
      </c>
      <c r="D676" s="9" t="s">
        <v>10</v>
      </c>
      <c r="E676" s="16" t="s">
        <v>1562</v>
      </c>
      <c r="F676" s="51" t="s">
        <v>16</v>
      </c>
      <c r="G676" s="14">
        <v>0</v>
      </c>
      <c r="H676" s="14">
        <v>0</v>
      </c>
      <c r="I676" s="14">
        <v>47.1</v>
      </c>
      <c r="J676" s="46" t="s">
        <v>1605</v>
      </c>
    </row>
    <row r="677" spans="1:10" x14ac:dyDescent="0.25">
      <c r="A677" s="12" t="s">
        <v>1623</v>
      </c>
      <c r="B677" s="12" t="s">
        <v>1913</v>
      </c>
      <c r="C677" s="12"/>
      <c r="D677" s="12"/>
      <c r="E677" s="12" t="s">
        <v>1557</v>
      </c>
      <c r="F677" s="12"/>
      <c r="G677" s="6"/>
      <c r="H677" s="6"/>
      <c r="I677" s="13"/>
      <c r="J677" s="35"/>
    </row>
    <row r="678" spans="1:10" x14ac:dyDescent="0.25">
      <c r="A678" s="9" t="s">
        <v>1623</v>
      </c>
      <c r="B678" s="9" t="s">
        <v>1914</v>
      </c>
      <c r="C678" s="10">
        <v>98519</v>
      </c>
      <c r="D678" s="9" t="s">
        <v>10</v>
      </c>
      <c r="E678" s="9" t="s">
        <v>1558</v>
      </c>
      <c r="F678" s="34" t="s">
        <v>1531</v>
      </c>
      <c r="G678" s="5">
        <v>0</v>
      </c>
      <c r="H678" s="5">
        <v>0</v>
      </c>
      <c r="I678" s="14">
        <f>18.29+19.23</f>
        <v>37.519999999999996</v>
      </c>
      <c r="J678" s="46" t="s">
        <v>1606</v>
      </c>
    </row>
    <row r="679" spans="1:10" x14ac:dyDescent="0.25">
      <c r="A679" s="9" t="s">
        <v>1623</v>
      </c>
      <c r="B679" s="9" t="s">
        <v>1915</v>
      </c>
      <c r="C679" s="10">
        <v>105521</v>
      </c>
      <c r="D679" s="9" t="s">
        <v>10</v>
      </c>
      <c r="E679" s="9" t="s">
        <v>1559</v>
      </c>
      <c r="F679" s="11" t="s">
        <v>1531</v>
      </c>
      <c r="G679" s="5">
        <v>0</v>
      </c>
      <c r="H679" s="5">
        <v>0</v>
      </c>
      <c r="I679" s="14">
        <f>I678</f>
        <v>37.519999999999996</v>
      </c>
      <c r="J679" s="46" t="s">
        <v>1606</v>
      </c>
    </row>
    <row r="680" spans="1:10" ht="26.4" x14ac:dyDescent="0.25">
      <c r="A680" s="9" t="s">
        <v>1623</v>
      </c>
      <c r="B680" s="9" t="s">
        <v>1916</v>
      </c>
      <c r="C680" s="10">
        <v>103946</v>
      </c>
      <c r="D680" s="9" t="s">
        <v>10</v>
      </c>
      <c r="E680" s="9" t="s">
        <v>1560</v>
      </c>
      <c r="F680" s="11" t="s">
        <v>1531</v>
      </c>
      <c r="G680" s="14">
        <v>0</v>
      </c>
      <c r="H680" s="14">
        <v>0</v>
      </c>
      <c r="I680" s="14">
        <f>I677</f>
        <v>0</v>
      </c>
      <c r="J680" s="46" t="s">
        <v>1606</v>
      </c>
    </row>
    <row r="681" spans="1:10" x14ac:dyDescent="0.25">
      <c r="A681" s="9" t="s">
        <v>1623</v>
      </c>
      <c r="B681" s="9" t="s">
        <v>1917</v>
      </c>
      <c r="C681" s="10">
        <v>98509</v>
      </c>
      <c r="D681" s="9" t="s">
        <v>10</v>
      </c>
      <c r="E681" s="9" t="s">
        <v>1561</v>
      </c>
      <c r="F681" s="11" t="s">
        <v>56</v>
      </c>
      <c r="G681" s="14">
        <v>0</v>
      </c>
      <c r="H681" s="14">
        <v>0</v>
      </c>
      <c r="I681" s="14">
        <f>I678</f>
        <v>37.519999999999996</v>
      </c>
      <c r="J681" s="46" t="s">
        <v>1606</v>
      </c>
    </row>
    <row r="682" spans="1:10" x14ac:dyDescent="0.25">
      <c r="A682" s="12" t="s">
        <v>1623</v>
      </c>
      <c r="B682" s="12" t="s">
        <v>1918</v>
      </c>
      <c r="C682" s="12"/>
      <c r="D682" s="12"/>
      <c r="E682" s="12" t="s">
        <v>1535</v>
      </c>
      <c r="F682" s="12"/>
      <c r="G682" s="6"/>
      <c r="H682" s="6"/>
      <c r="I682" s="13"/>
      <c r="J682" s="35"/>
    </row>
    <row r="683" spans="1:10" ht="26.4" x14ac:dyDescent="0.25">
      <c r="A683" s="9" t="s">
        <v>1623</v>
      </c>
      <c r="B683" s="9" t="s">
        <v>1919</v>
      </c>
      <c r="C683" s="10">
        <v>97665</v>
      </c>
      <c r="D683" s="9" t="s">
        <v>10</v>
      </c>
      <c r="E683" s="9" t="s">
        <v>1537</v>
      </c>
      <c r="F683" s="11" t="s">
        <v>56</v>
      </c>
      <c r="G683" s="5">
        <v>0</v>
      </c>
      <c r="H683" s="5">
        <v>0</v>
      </c>
      <c r="I683" s="14">
        <v>12</v>
      </c>
      <c r="J683" s="46" t="s">
        <v>1607</v>
      </c>
    </row>
    <row r="684" spans="1:10" x14ac:dyDescent="0.25">
      <c r="A684" s="9" t="s">
        <v>1623</v>
      </c>
      <c r="B684" s="9" t="s">
        <v>1920</v>
      </c>
      <c r="C684" s="10">
        <v>99814</v>
      </c>
      <c r="D684" s="9" t="s">
        <v>10</v>
      </c>
      <c r="E684" s="9" t="s">
        <v>1536</v>
      </c>
      <c r="F684" s="11" t="s">
        <v>1531</v>
      </c>
      <c r="G684" s="5">
        <v>0</v>
      </c>
      <c r="H684" s="5">
        <v>0</v>
      </c>
      <c r="I684" s="14">
        <f>(65.5+17.5+65.5+17.5)*2</f>
        <v>332</v>
      </c>
      <c r="J684" s="46" t="s">
        <v>1608</v>
      </c>
    </row>
    <row r="685" spans="1:10" ht="52.8" x14ac:dyDescent="0.25">
      <c r="A685" s="9" t="s">
        <v>1623</v>
      </c>
      <c r="B685" s="9" t="s">
        <v>1921</v>
      </c>
      <c r="C685" s="10" t="s">
        <v>580</v>
      </c>
      <c r="D685" s="9" t="s">
        <v>10</v>
      </c>
      <c r="E685" s="9" t="s">
        <v>581</v>
      </c>
      <c r="F685" s="11" t="s">
        <v>1531</v>
      </c>
      <c r="G685" s="14">
        <v>0</v>
      </c>
      <c r="H685" s="14">
        <v>0</v>
      </c>
      <c r="I685" s="14">
        <v>5</v>
      </c>
      <c r="J685" s="46" t="s">
        <v>1609</v>
      </c>
    </row>
    <row r="686" spans="1:10" ht="26.4" x14ac:dyDescent="0.25">
      <c r="A686" s="9" t="s">
        <v>1623</v>
      </c>
      <c r="B686" s="9" t="s">
        <v>1922</v>
      </c>
      <c r="C686" s="10" t="s">
        <v>650</v>
      </c>
      <c r="D686" s="9" t="s">
        <v>10</v>
      </c>
      <c r="E686" s="9" t="s">
        <v>651</v>
      </c>
      <c r="F686" s="11" t="s">
        <v>1531</v>
      </c>
      <c r="G686" s="5">
        <v>0</v>
      </c>
      <c r="H686" s="5">
        <v>0</v>
      </c>
      <c r="I686" s="14">
        <f>I684</f>
        <v>332</v>
      </c>
      <c r="J686" s="46" t="s">
        <v>1610</v>
      </c>
    </row>
    <row r="687" spans="1:10" ht="26.4" x14ac:dyDescent="0.25">
      <c r="A687" s="9" t="s">
        <v>1623</v>
      </c>
      <c r="B687" s="9" t="s">
        <v>1923</v>
      </c>
      <c r="C687" s="10">
        <v>100717</v>
      </c>
      <c r="D687" s="9" t="s">
        <v>10</v>
      </c>
      <c r="E687" s="9" t="s">
        <v>1548</v>
      </c>
      <c r="F687" s="34" t="s">
        <v>1531</v>
      </c>
      <c r="G687" s="14">
        <v>0</v>
      </c>
      <c r="H687" s="14">
        <v>0</v>
      </c>
      <c r="I687" s="14">
        <v>70</v>
      </c>
      <c r="J687" s="46" t="s">
        <v>1611</v>
      </c>
    </row>
    <row r="688" spans="1:10" ht="39.6" x14ac:dyDescent="0.25">
      <c r="A688" s="9" t="s">
        <v>1623</v>
      </c>
      <c r="B688" s="9" t="s">
        <v>1924</v>
      </c>
      <c r="C688" s="10">
        <v>100739</v>
      </c>
      <c r="D688" s="9" t="s">
        <v>10</v>
      </c>
      <c r="E688" s="9" t="s">
        <v>1549</v>
      </c>
      <c r="F688" s="34" t="s">
        <v>1531</v>
      </c>
      <c r="G688" s="5">
        <v>0</v>
      </c>
      <c r="H688" s="5">
        <v>0</v>
      </c>
      <c r="I688" s="14">
        <v>70</v>
      </c>
      <c r="J688" s="46" t="s">
        <v>1612</v>
      </c>
    </row>
    <row r="689" spans="1:10" x14ac:dyDescent="0.25">
      <c r="A689" s="12">
        <v>24</v>
      </c>
      <c r="B689" s="12">
        <v>20</v>
      </c>
      <c r="C689" s="12"/>
      <c r="D689" s="12"/>
      <c r="E689" s="12" t="s">
        <v>1486</v>
      </c>
      <c r="F689" s="12"/>
      <c r="G689" s="6"/>
      <c r="H689" s="6"/>
      <c r="I689" s="13"/>
      <c r="J689" s="35"/>
    </row>
    <row r="690" spans="1:10" ht="26.4" x14ac:dyDescent="0.25">
      <c r="A690" s="9" t="s">
        <v>1613</v>
      </c>
      <c r="B690" s="9" t="s">
        <v>1925</v>
      </c>
      <c r="C690" s="10" t="s">
        <v>1487</v>
      </c>
      <c r="D690" s="9" t="s">
        <v>10</v>
      </c>
      <c r="E690" s="9" t="s">
        <v>1488</v>
      </c>
      <c r="F690" s="11" t="s">
        <v>12</v>
      </c>
      <c r="G690" s="5">
        <v>851.96</v>
      </c>
      <c r="H690" s="5">
        <v>0</v>
      </c>
      <c r="I690" s="14">
        <f t="shared" si="75"/>
        <v>851.96</v>
      </c>
      <c r="J690" s="46" t="s">
        <v>1623</v>
      </c>
    </row>
    <row r="691" spans="1:10" ht="26.4" x14ac:dyDescent="0.25">
      <c r="A691" s="9" t="s">
        <v>1614</v>
      </c>
      <c r="B691" s="9" t="s">
        <v>1926</v>
      </c>
      <c r="C691" s="10" t="s">
        <v>1489</v>
      </c>
      <c r="D691" s="9" t="s">
        <v>10</v>
      </c>
      <c r="E691" s="9" t="s">
        <v>1490</v>
      </c>
      <c r="F691" s="11" t="s">
        <v>56</v>
      </c>
      <c r="G691" s="5">
        <v>7</v>
      </c>
      <c r="H691" s="5">
        <v>0</v>
      </c>
      <c r="I691" s="14">
        <f t="shared" si="75"/>
        <v>7</v>
      </c>
      <c r="J691" s="46" t="s">
        <v>1623</v>
      </c>
    </row>
    <row r="692" spans="1:10" ht="26.4" x14ac:dyDescent="0.25">
      <c r="A692" s="9" t="s">
        <v>1615</v>
      </c>
      <c r="B692" s="9" t="s">
        <v>1927</v>
      </c>
      <c r="C692" s="10" t="s">
        <v>1491</v>
      </c>
      <c r="D692" s="9" t="s">
        <v>10</v>
      </c>
      <c r="E692" s="9" t="s">
        <v>1492</v>
      </c>
      <c r="F692" s="11" t="s">
        <v>12</v>
      </c>
      <c r="G692" s="5">
        <v>144.22</v>
      </c>
      <c r="H692" s="5">
        <v>0</v>
      </c>
      <c r="I692" s="14">
        <f t="shared" si="75"/>
        <v>144.22</v>
      </c>
      <c r="J692" s="46" t="s">
        <v>1623</v>
      </c>
    </row>
    <row r="693" spans="1:10" ht="26.4" x14ac:dyDescent="0.25">
      <c r="A693" s="9" t="s">
        <v>1616</v>
      </c>
      <c r="B693" s="9" t="s">
        <v>1928</v>
      </c>
      <c r="C693" s="10" t="s">
        <v>1493</v>
      </c>
      <c r="D693" s="9" t="s">
        <v>10</v>
      </c>
      <c r="E693" s="9" t="s">
        <v>1494</v>
      </c>
      <c r="F693" s="11" t="s">
        <v>12</v>
      </c>
      <c r="G693" s="5">
        <v>208.39</v>
      </c>
      <c r="H693" s="5">
        <v>0</v>
      </c>
      <c r="I693" s="14">
        <f t="shared" si="75"/>
        <v>208.39</v>
      </c>
      <c r="J693" s="46" t="s">
        <v>1623</v>
      </c>
    </row>
    <row r="694" spans="1:10" x14ac:dyDescent="0.25">
      <c r="A694" s="12" t="s">
        <v>1498</v>
      </c>
      <c r="B694" s="12">
        <v>21</v>
      </c>
      <c r="C694" s="12"/>
      <c r="D694" s="12"/>
      <c r="E694" s="12" t="s">
        <v>1499</v>
      </c>
      <c r="F694" s="12"/>
      <c r="G694" s="6"/>
      <c r="H694" s="6"/>
      <c r="I694" s="13"/>
      <c r="J694" s="35"/>
    </row>
    <row r="695" spans="1:10" x14ac:dyDescent="0.25">
      <c r="A695" s="9" t="s">
        <v>1495</v>
      </c>
      <c r="B695" s="9" t="s">
        <v>1929</v>
      </c>
      <c r="C695" s="10" t="s">
        <v>1496</v>
      </c>
      <c r="D695" s="9" t="s">
        <v>259</v>
      </c>
      <c r="E695" s="9" t="s">
        <v>1497</v>
      </c>
      <c r="F695" s="11" t="s">
        <v>56</v>
      </c>
      <c r="G695" s="5">
        <v>1</v>
      </c>
      <c r="H695" s="5">
        <v>0</v>
      </c>
      <c r="I695" s="14">
        <f>G695-H695</f>
        <v>1</v>
      </c>
      <c r="J695" s="46" t="s">
        <v>1623</v>
      </c>
    </row>
    <row r="696" spans="1:10" x14ac:dyDescent="0.25">
      <c r="A696" s="38" t="s">
        <v>1500</v>
      </c>
      <c r="B696" s="38" t="s">
        <v>1930</v>
      </c>
      <c r="C696" s="21" t="s">
        <v>1501</v>
      </c>
      <c r="D696" s="38" t="s">
        <v>259</v>
      </c>
      <c r="E696" s="38" t="s">
        <v>1502</v>
      </c>
      <c r="F696" s="29" t="s">
        <v>56</v>
      </c>
      <c r="G696" s="8">
        <v>1</v>
      </c>
      <c r="H696" s="8">
        <v>0</v>
      </c>
      <c r="I696" s="43">
        <f t="shared" si="75"/>
        <v>1</v>
      </c>
      <c r="J696" s="39" t="s">
        <v>1623</v>
      </c>
    </row>
    <row r="697" spans="1:10" ht="26.4" x14ac:dyDescent="0.25">
      <c r="A697" s="38" t="s">
        <v>1503</v>
      </c>
      <c r="B697" s="38" t="s">
        <v>1623</v>
      </c>
      <c r="C697" s="21" t="s">
        <v>1504</v>
      </c>
      <c r="D697" s="38" t="s">
        <v>259</v>
      </c>
      <c r="E697" s="38" t="s">
        <v>1505</v>
      </c>
      <c r="F697" s="29" t="s">
        <v>56</v>
      </c>
      <c r="G697" s="8">
        <v>89</v>
      </c>
      <c r="H697" s="8">
        <v>0</v>
      </c>
      <c r="I697" s="43">
        <v>0</v>
      </c>
      <c r="J697" s="46" t="s">
        <v>1623</v>
      </c>
    </row>
    <row r="698" spans="1:10" ht="39.6" x14ac:dyDescent="0.25">
      <c r="A698" s="9" t="s">
        <v>1506</v>
      </c>
      <c r="B698" s="9" t="s">
        <v>1931</v>
      </c>
      <c r="C698" s="10" t="s">
        <v>1507</v>
      </c>
      <c r="D698" s="9" t="s">
        <v>10</v>
      </c>
      <c r="E698" s="9" t="s">
        <v>1508</v>
      </c>
      <c r="F698" s="11" t="s">
        <v>12</v>
      </c>
      <c r="G698" s="5">
        <v>722.6</v>
      </c>
      <c r="H698" s="5">
        <v>0</v>
      </c>
      <c r="I698" s="14">
        <f t="shared" si="75"/>
        <v>722.6</v>
      </c>
      <c r="J698" s="46" t="s">
        <v>1623</v>
      </c>
    </row>
    <row r="699" spans="1:10" ht="52.8" x14ac:dyDescent="0.25">
      <c r="A699" s="38" t="s">
        <v>1509</v>
      </c>
      <c r="B699" s="38" t="s">
        <v>1932</v>
      </c>
      <c r="C699" s="21">
        <v>20193</v>
      </c>
      <c r="D699" s="38" t="s">
        <v>10</v>
      </c>
      <c r="E699" s="38" t="s">
        <v>1510</v>
      </c>
      <c r="F699" s="29" t="s">
        <v>1511</v>
      </c>
      <c r="G699" s="8">
        <v>722.6</v>
      </c>
      <c r="H699" s="8">
        <v>0</v>
      </c>
      <c r="I699" s="43">
        <f t="shared" si="75"/>
        <v>722.6</v>
      </c>
      <c r="J699" s="39" t="s">
        <v>1623</v>
      </c>
    </row>
    <row r="700" spans="1:10" x14ac:dyDescent="0.25">
      <c r="A700" s="9" t="s">
        <v>1512</v>
      </c>
      <c r="B700" s="9" t="s">
        <v>1933</v>
      </c>
      <c r="C700" s="10" t="s">
        <v>1513</v>
      </c>
      <c r="D700" s="9" t="s">
        <v>10</v>
      </c>
      <c r="E700" s="9" t="s">
        <v>1514</v>
      </c>
      <c r="F700" s="11" t="s">
        <v>12</v>
      </c>
      <c r="G700" s="5">
        <v>476.92</v>
      </c>
      <c r="H700" s="5">
        <v>0</v>
      </c>
      <c r="I700" s="14">
        <f t="shared" si="75"/>
        <v>476.92</v>
      </c>
      <c r="J700" s="46" t="s">
        <v>1623</v>
      </c>
    </row>
    <row r="701" spans="1:10" ht="26.4" x14ac:dyDescent="0.25">
      <c r="A701" s="38" t="s">
        <v>1515</v>
      </c>
      <c r="B701" s="38" t="s">
        <v>1934</v>
      </c>
      <c r="C701" s="21" t="s">
        <v>1516</v>
      </c>
      <c r="D701" s="38" t="s">
        <v>259</v>
      </c>
      <c r="E701" s="38" t="s">
        <v>1517</v>
      </c>
      <c r="F701" s="29" t="s">
        <v>12</v>
      </c>
      <c r="G701" s="8">
        <v>973.01</v>
      </c>
      <c r="H701" s="8">
        <v>0</v>
      </c>
      <c r="I701" s="43">
        <f t="shared" si="75"/>
        <v>973.01</v>
      </c>
      <c r="J701" s="39" t="s">
        <v>1623</v>
      </c>
    </row>
    <row r="702" spans="1:10" x14ac:dyDescent="0.25">
      <c r="A702" s="15"/>
      <c r="B702" s="15"/>
      <c r="C702" s="15"/>
      <c r="D702" s="15"/>
      <c r="E702" s="15"/>
      <c r="F702" s="15"/>
      <c r="G702" s="15"/>
      <c r="H702" s="15"/>
      <c r="I702" s="15"/>
      <c r="J702" s="40"/>
    </row>
    <row r="703" spans="1:10" x14ac:dyDescent="0.25">
      <c r="A703" s="15"/>
      <c r="B703" s="15"/>
      <c r="C703" s="15"/>
      <c r="D703" s="15"/>
      <c r="E703" s="15"/>
      <c r="F703" s="15"/>
      <c r="G703" s="15"/>
      <c r="H703" s="61"/>
      <c r="I703" s="61"/>
      <c r="J703" s="22"/>
    </row>
    <row r="704" spans="1:10" x14ac:dyDescent="0.25">
      <c r="A704" s="2"/>
      <c r="B704" s="2"/>
      <c r="C704" s="2"/>
      <c r="D704" s="2"/>
      <c r="E704" s="2"/>
      <c r="F704" s="2"/>
      <c r="G704" s="2"/>
      <c r="H704" s="2"/>
      <c r="I704" s="2"/>
      <c r="J704" s="31"/>
    </row>
    <row r="705" spans="1:10" ht="63.6" customHeight="1" x14ac:dyDescent="0.25">
      <c r="A705" s="56" t="s">
        <v>1522</v>
      </c>
      <c r="B705" s="56"/>
      <c r="C705" s="56"/>
      <c r="D705" s="56"/>
      <c r="E705" s="56"/>
      <c r="F705" s="56"/>
      <c r="G705" s="56"/>
      <c r="H705" s="56"/>
      <c r="I705" s="56"/>
      <c r="J705" s="56"/>
    </row>
  </sheetData>
  <mergeCells count="6">
    <mergeCell ref="A705:J705"/>
    <mergeCell ref="A5:J5"/>
    <mergeCell ref="H703:I703"/>
    <mergeCell ref="A1:B4"/>
    <mergeCell ref="I2:J2"/>
    <mergeCell ref="C1:G4"/>
  </mergeCells>
  <pageMargins left="0.51181102362204722" right="0.51181102362204722" top="0.78740157480314965" bottom="0.78740157480314965" header="0.31496062992125984" footer="0.31496062992125984"/>
  <pageSetup paperSize="9" scale="52" fitToHeight="24" orientation="portrait" r:id="rId1"/>
  <headerFooter>
    <oddFooter>&amp;CPág.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Orçamento Sintético</vt:lpstr>
      <vt:lpstr>'Orçamento Sintético'!Area_de_impressao</vt:lpstr>
      <vt:lpstr>'Orçamento Sintético'!Titulos_de_impressao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Carolina dos Santos Kuhn de Carvalho</cp:lastModifiedBy>
  <cp:revision>0</cp:revision>
  <cp:lastPrinted>2025-06-03T14:39:18Z</cp:lastPrinted>
  <dcterms:created xsi:type="dcterms:W3CDTF">2023-04-03T12:46:19Z</dcterms:created>
  <dcterms:modified xsi:type="dcterms:W3CDTF">2025-06-03T20:44:40Z</dcterms:modified>
</cp:coreProperties>
</file>