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-120" windowWidth="28800" windowHeight="12900"/>
  </bookViews>
  <sheets>
    <sheet name="Orçamento Sintético" sheetId="1" r:id="rId1"/>
    <sheet name="BDI" sheetId="6" r:id="rId2"/>
    <sheet name="Composições" sheetId="3" r:id="rId3"/>
  </sheets>
  <externalReferences>
    <externalReference r:id="rId4"/>
  </externalReferences>
  <definedNames>
    <definedName name="_xlnm.Print_Area" localSheetId="1">BDI!$A$1:$H$41</definedName>
    <definedName name="_xlnm.Print_Area" localSheetId="2">Composições!$A$1:$G$98</definedName>
    <definedName name="_xlnm.Print_Area" localSheetId="0">'Orçamento Sintético'!$A$1:$AS$50</definedName>
    <definedName name="BDI.Opcao" hidden="1">[1]DADOS!$F$18</definedName>
    <definedName name="BDI.TipoObra" hidden="1">[1]BDI!$A$138:$A$146</definedName>
    <definedName name="DESONERACAO" hidden="1">IF(OR(Import.Desoneracao="DESONERADO",Import.Desoneracao="SIM"),"SIM","NÃO")</definedName>
    <definedName name="Import.Desoneracao" hidden="1">OFFSET([1]DADOS!$G$18,0,-1)</definedName>
    <definedName name="Import.Município" hidden="1">[1]DADOS!$F$6</definedName>
    <definedName name="Import.RespOrçamento" hidden="1">[1]DADOS!$F$22:$F$24</definedName>
    <definedName name="_xlnm.Print_Titles" localSheetId="2">Composições!$1:$4</definedName>
    <definedName name="_xlnm.Print_Titles" localSheetId="0">'Orçamento Sintético'!$1:$6</definedName>
  </definedNames>
  <calcPr calcId="145621"/>
</workbook>
</file>

<file path=xl/calcChain.xml><?xml version="1.0" encoding="utf-8"?>
<calcChain xmlns="http://schemas.openxmlformats.org/spreadsheetml/2006/main">
  <c r="G40" i="6" l="1"/>
  <c r="J50" i="1"/>
  <c r="J46" i="1"/>
  <c r="J43" i="1"/>
  <c r="J38" i="1"/>
  <c r="J19" i="1"/>
  <c r="J9" i="1"/>
  <c r="J7" i="1"/>
  <c r="H50" i="1"/>
  <c r="I46" i="1"/>
  <c r="I43" i="1"/>
  <c r="I38" i="1"/>
  <c r="I19" i="1"/>
  <c r="I9" i="1"/>
  <c r="I7" i="1"/>
  <c r="I16" i="3" l="1"/>
  <c r="J16" i="3" s="1"/>
</calcChain>
</file>

<file path=xl/sharedStrings.xml><?xml version="1.0" encoding="utf-8"?>
<sst xmlns="http://schemas.openxmlformats.org/spreadsheetml/2006/main" count="655" uniqueCount="306">
  <si>
    <t>Bancos</t>
  </si>
  <si>
    <t>B.D.I.</t>
  </si>
  <si>
    <t>Encargos Sociais</t>
  </si>
  <si>
    <t>MEDIÇÃO 01</t>
  </si>
  <si>
    <t>MEDIÇÃO 02</t>
  </si>
  <si>
    <t>MEDIÇÃO 03</t>
  </si>
  <si>
    <t>MEDIÇÃO 04</t>
  </si>
  <si>
    <t>MEDIÇÃO 05</t>
  </si>
  <si>
    <t>MEDIÇÃO 06</t>
  </si>
  <si>
    <t>MEDIÇÃO 07</t>
  </si>
  <si>
    <t>MEDIÇÃO 08</t>
  </si>
  <si>
    <t>MEDIÇÃO 09</t>
  </si>
  <si>
    <t>MEDIÇÃO 10</t>
  </si>
  <si>
    <t>MEDIÇÃO 11</t>
  </si>
  <si>
    <t>MEDIÇÃO 12</t>
  </si>
  <si>
    <t>MEDIÇÃO 13</t>
  </si>
  <si>
    <t>MEDIÇÃO 14</t>
  </si>
  <si>
    <t>MEDIÇÃO 15</t>
  </si>
  <si>
    <t>MEDIÇÃO 16</t>
  </si>
  <si>
    <t>MEDIÇÃO 17</t>
  </si>
  <si>
    <t>MEDIÇÃO 18</t>
  </si>
  <si>
    <t>Item</t>
  </si>
  <si>
    <t>Código</t>
  </si>
  <si>
    <t>Descrição</t>
  </si>
  <si>
    <t>Und</t>
  </si>
  <si>
    <t>Quant.</t>
  </si>
  <si>
    <t>Total</t>
  </si>
  <si>
    <t>Peso (%)</t>
  </si>
  <si>
    <t xml:space="preserve"> 1 </t>
  </si>
  <si>
    <t>SERVIÇOS PRELIMINARES</t>
  </si>
  <si>
    <t>SINAPI</t>
  </si>
  <si>
    <t>M</t>
  </si>
  <si>
    <t>UN</t>
  </si>
  <si>
    <t>KG</t>
  </si>
  <si>
    <t>CALHA E RUFO</t>
  </si>
  <si>
    <t xml:space="preserve"> 87775 </t>
  </si>
  <si>
    <t xml:space="preserve"> 88489 </t>
  </si>
  <si>
    <t>APLICAÇÃO MANUAL DE PINTURA COM TINTA LÁTEX ACRÍLICA EM PAREDES, DUAS DEMÃOS. AF_06/2014</t>
  </si>
  <si>
    <t>LIMPEZA DE PISO CERÂMICO OU PORCELANATO UTILIZANDO DETERGENTE NEUTRO E ESCOVAÇÃO MANUAL. AF_04/2019</t>
  </si>
  <si>
    <t>LIMPEZA DE JANELA DE VIDRO COM CAIXILHO EM AÇO/ALUMÍNIO/PVC. AF_04/2019</t>
  </si>
  <si>
    <t>COMPLEMENTOS E OUTROS SERVIÇOS</t>
  </si>
  <si>
    <t xml:space="preserve"> 97063 </t>
  </si>
  <si>
    <t>MONTAGEM E DESMONTAGEM DE ANDAIME MODULAR FACHADEIRO, COM PISO METÁLICO, PARA EDIFICAÇÕES COM MÚLTIPLOS PAVIMENTOS (EXCLUSIVE ANDAIME E LIMPEZA). AF_11/2017</t>
  </si>
  <si>
    <t xml:space="preserve"> 00020193 </t>
  </si>
  <si>
    <t>LOCACAO DE ANDAIME METALICO TIPO FACHADEIRO, LARGURA DE 1,20 M X ALTURA DE 2,0 M POR PAINEL, INCLUINDO DIAGONAIS EM X, BARRAS DE LIGACAO, SAPATAS E DEMAIS ITENS NECESSARIOS A MONTAGEM (NAO INCLUI INSTALACAO)</t>
  </si>
  <si>
    <t>M2XMES</t>
  </si>
  <si>
    <t>Total Geral</t>
  </si>
  <si>
    <t>Não Desonerado</t>
  </si>
  <si>
    <t>PLANILHA ORÇAMENTÁRIA</t>
  </si>
  <si>
    <t>ADMINISTRAÇÃO DA OBRA</t>
  </si>
  <si>
    <t>UNIDADE</t>
  </si>
  <si>
    <t>ADMINISTRAÇÃO DE OBRA CONFORME ACORDÃO TCU 2.622/2013</t>
  </si>
  <si>
    <t>Preço Unit (sem BDI) (R$)</t>
  </si>
  <si>
    <t>Preço Unit (com BDI) (R$)</t>
  </si>
  <si>
    <t>CP</t>
  </si>
  <si>
    <t>01</t>
  </si>
  <si>
    <t>FONTE</t>
  </si>
  <si>
    <t>CÓDIGO</t>
  </si>
  <si>
    <t>DESCRIÇÃO</t>
  </si>
  <si>
    <t>COEFIC.</t>
  </si>
  <si>
    <t>88261</t>
  </si>
  <si>
    <t>CARPINTEIRO DE ESQUADRIA COM ENCARGOS COMPLEMENTARES</t>
  </si>
  <si>
    <t>H</t>
  </si>
  <si>
    <t>88316</t>
  </si>
  <si>
    <t>SERVENTE COM ENCARGOS COMPLEMENTARES</t>
  </si>
  <si>
    <t>02</t>
  </si>
  <si>
    <t>REMOÇÃO DE PISO VINILICO</t>
  </si>
  <si>
    <t>M²</t>
  </si>
  <si>
    <t>88309</t>
  </si>
  <si>
    <t>PEDREIRO COM ENCARGOS COMPLEMENTARES</t>
  </si>
  <si>
    <t>03</t>
  </si>
  <si>
    <t>88264</t>
  </si>
  <si>
    <t>ELETRICISTA COM ENCARGOS COMPLEMENTARES</t>
  </si>
  <si>
    <t>88247</t>
  </si>
  <si>
    <t>AUXILIAR DE ELETRICISTA COM ENCARGOS COMPLEMENTARES</t>
  </si>
  <si>
    <t>04</t>
  </si>
  <si>
    <t>CONSTRUÇÃO DE PAREDES DE GESSO ACARTONADO COM ISOLAMENTO ACUSTICO SEM VÃO</t>
  </si>
  <si>
    <t>96368</t>
  </si>
  <si>
    <t>PAREDE COM SISTEMA EM CHAPAS DE GESSO PARA DRYWALL, USO INTERNO COM DUAS FACES DUPLAS E ESTRUTURA METÁLICA COM GUIAS DUPLAS, SEM VÃOS. AF_07/2023_PS</t>
  </si>
  <si>
    <t>M2</t>
  </si>
  <si>
    <t>COTAÇÃO</t>
  </si>
  <si>
    <t>SINAPI-I</t>
  </si>
  <si>
    <t xml:space="preserve">UN    </t>
  </si>
  <si>
    <t>07</t>
  </si>
  <si>
    <t>REMOÇÕES DO PISO VINÍLICO, ARGAMASSAS E RESÍDUOS</t>
  </si>
  <si>
    <t>99804</t>
  </si>
  <si>
    <t>104791</t>
  </si>
  <si>
    <t>DEMOLIÇÃO DE ARGAMASSAS, DE FORMA DE FORMA MECANIZADA COM MARTELETE, SEM REAPROVEITAMENTO. AF_09/2023</t>
  </si>
  <si>
    <t>REMOÇÃO DE RODAPÉ COM REUTILIZAÇÃO</t>
  </si>
  <si>
    <t>09</t>
  </si>
  <si>
    <t>FORNECIMENTO E INSTALAÇÃO DE PISO VINILICO</t>
  </si>
  <si>
    <t>4791</t>
  </si>
  <si>
    <t xml:space="preserve">ADESIVO ACRILICO DE BASE AQUOSA / COLA DE CONTATO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</si>
  <si>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KG    </t>
  </si>
  <si>
    <t>PISO VINÍLICO BELGOTEX EM MANTA XL PU NA COR FÓSSIL</t>
  </si>
  <si>
    <t>10</t>
  </si>
  <si>
    <t xml:space="preserve">APLICAÇÃO DE ARGAMASSA AUTONIVELANTE PARA PISO VINILICO </t>
  </si>
  <si>
    <t>ARGAMASSA AUTONIVELANTE 20KG</t>
  </si>
  <si>
    <t>11</t>
  </si>
  <si>
    <t>12</t>
  </si>
  <si>
    <t>INSTALAÇÃO DE LUMINÁRIA DE EMBUTIR (REINSTALAÇÃO)</t>
  </si>
  <si>
    <t>13</t>
  </si>
  <si>
    <t>LUMINÁRIAS TIPO SPOT DE EMBUTIR  - FORNECIMENTO E INSTALAÇÃO</t>
  </si>
  <si>
    <t>LUMINÁRIA DE EMBUTIR TIPO SPOT 7W LED 3000K</t>
  </si>
  <si>
    <t>14</t>
  </si>
  <si>
    <t xml:space="preserve">FORRO PADRÃO EXISTENTE - FORNECIMENTO E INSTALAÇÃO </t>
  </si>
  <si>
    <t>39567</t>
  </si>
  <si>
    <t xml:space="preserve">PLACA / CHAPA DE GESSO ACARTONADO, ACABAMENTO VINILICO LISO EM UMA DAS FACES, COR BRANCA, BORDA QUADRADA, E = 9,5 MM, *625 X 1250* MM (L X C), PARA FORRO REMOVIVEL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</si>
  <si>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M2    </t>
  </si>
  <si>
    <t>39430</t>
  </si>
  <si>
    <t xml:space="preserve">PENDURAL OU PRESILHA REGULADORA, EM ACO GALVANIZADO, COM CORPO, MOLA E REBITE, PARA PERFIL TIPO CANALETA DE ESTRUTURA EM FORROS DRYWALL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</si>
  <si>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39427</t>
  </si>
  <si>
    <t xml:space="preserve">PERFIL CANALETA, FORMATO C, EM ACO ZINCADO, PARA ESTRUTURA FORRO DRYWALL, E = 0,5 MM, *46 X 18* (L X H), COMPRIMENTO 3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</si>
  <si>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</si>
  <si>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88278</t>
  </si>
  <si>
    <t>MONTADOR DE ESTRUTURA METÁLICA COM ENCARGOS COMPLEMENTARES</t>
  </si>
  <si>
    <t>39572</t>
  </si>
  <si>
    <t xml:space="preserve">PERFIL TIPO CANTONEIRA EM L, EM ACO GALVANIZADO, BRANCO, PARA FORRO REMOVIVEL, *23* X 3000 MM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</si>
  <si>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88243</t>
  </si>
  <si>
    <t>AJUDANTE ESPECIALIZADO COM ENCARGOS COMPLEMENTARES</t>
  </si>
  <si>
    <t>17</t>
  </si>
  <si>
    <t>EMASSAMENTO COM MASSA LÁTEX, APLICAÇÃO EM PAREDE, DUAS DEMÃOS, LIXAMENTO MANUAL. AF_04/2023</t>
  </si>
  <si>
    <t>7568</t>
  </si>
  <si>
    <t>90447</t>
  </si>
  <si>
    <t>RASGO LINEAR MANUAL EM ALVENARIA, PARA ELETRODUTOS, DIÂMETROS MENORES OU IGUAIS A 40 MM. AF_09/2023</t>
  </si>
  <si>
    <t>90456</t>
  </si>
  <si>
    <t>QUEBRA EM ALVENARIA PARA INSTALAÇÃO DE CAIXA DE TOMADA (4X4 OU 4X2). AF_09/2023</t>
  </si>
  <si>
    <t>90466</t>
  </si>
  <si>
    <t>CHUMBAMENTO LINEAR EM ALVENARIA PARA RAMAIS/DISTRIBUIÇÃO DE INSTALAÇÕES HIDRÁULICAS COM DIÂMETROS MENORES OU IGUAIS A 40 MM. AF_09/2023</t>
  </si>
  <si>
    <t>91845</t>
  </si>
  <si>
    <t>ELETRODUTO FLEXÍVEL CORRUGADO REFORÇADO, PVC, DN 25 MM (3/4"), PARA CIRCUITOS TERMINAIS, INSTALADO EM LAJE - FORNECIMENTO E INSTALAÇÃO. AF_03/2023</t>
  </si>
  <si>
    <t>91855</t>
  </si>
  <si>
    <t>ELETRODUTO FLEXÍVEL CORRUGADO REFORÇADO, PVC, DN 25 MM (3/4"), PARA CIRCUITOS TERMINAIS, INSTALADO EM PAREDE - FORNECIMENTO E INSTALAÇÃO. AF_03/2023</t>
  </si>
  <si>
    <t>91926</t>
  </si>
  <si>
    <t>CABO DE COBRE FLEXÍVEL ISOLADO, 2,5 MM², ANTI-CHAMA 450/750 V, PARA CIRCUITOS TERMINAIS - FORNECIMENTO E INSTALAÇÃO. AF_03/2023</t>
  </si>
  <si>
    <t>91940</t>
  </si>
  <si>
    <t>CAIXA RETANGULAR 4" X 2" MÉDIA (1,30 M DO PISO), PVC, INSTALADA EM PAREDE - FORNECIMENTO E INSTALAÇÃO. AF_03/2023</t>
  </si>
  <si>
    <t>91997</t>
  </si>
  <si>
    <t>TOMADA MÉDIA DE EMBUTIR (1 MÓDULO), 2P+T 20 A, INCLUINDO SUPORTE E PLACA - FORNECIMENTO E INSTALAÇÃO. AF_03/2023</t>
  </si>
  <si>
    <t>22</t>
  </si>
  <si>
    <t>COMPOSIÇÃO REPRESENTATIVA PARA INSTALAÇÃO DE TOMADA COMPLETA COM TAMPA DE PROTEÇÃO EM AÇO, EM PISO</t>
  </si>
  <si>
    <t>REMOÇÃO DE LUMINÁRIA COM REAPROVEITAMENTO</t>
  </si>
  <si>
    <t>97665</t>
  </si>
  <si>
    <t>REMOÇÃO DE LUMINÁRIAS, DE FORMA MANUAL, SEM REAPROVEITAMENTO. AF_09/2023</t>
  </si>
  <si>
    <t>100309</t>
  </si>
  <si>
    <t>TÉCNICO EM SEGURANÇA DO TRABALHO COM ENCARGOS COMPLEMENTARES</t>
  </si>
  <si>
    <t>99811</t>
  </si>
  <si>
    <t>LIMPEZA DE CONTRAPISO COM VASSOURA A SECO. AF_04/2019</t>
  </si>
  <si>
    <t>99821</t>
  </si>
  <si>
    <t>REMOÇÃO E REINSTALAÇÃO DE FORRO FIBRIMINERAL EM PLACAS DE 62,5X125 COM REAPROVEITAMENTO</t>
  </si>
  <si>
    <t>90778</t>
  </si>
  <si>
    <t>ENGENHEIRO CIVIL DE OBRA PLENO COM ENCARGOS COMPLEMENTARES</t>
  </si>
  <si>
    <t>90776</t>
  </si>
  <si>
    <t>ENCARREGADO GERAL COM ENCARGOS COMPLEMENTARES</t>
  </si>
  <si>
    <t>90772</t>
  </si>
  <si>
    <t>AUXILIAR DE ESCRITORIO COM ENCARGOS COMPLEMENTARES</t>
  </si>
  <si>
    <t>CAÇAMBA DE ENTULHO 5M³ PARA DESCARTE DE RESIDUOS DE REFORMA EM GESSO/DRYWALL - INCLUSIVE CARGA MANUAL,TRANSPORTE, DESCARGA E TAXAS DO PONTO DE DESCARGA</t>
  </si>
  <si>
    <t>COMPOSIÇÃO REPRESENTATIVA PARA DESLOCAMENTO DE MOBILIÁRIOS DURANTE A OBRA</t>
  </si>
  <si>
    <t xml:space="preserve">COMPOSIÇÃO REPRESENTATIVA PARA SERVIÇOS EM PAREDE DE ALVENARIA - TRATAMENTO DE UMIDADE </t>
  </si>
  <si>
    <t>97631</t>
  </si>
  <si>
    <t>DEMOLIÇÃO DE ARGAMASSAS, DE FORMA MANUAL, SEM REAPROVEITAMENTO. AF_09/2023</t>
  </si>
  <si>
    <t>87548</t>
  </si>
  <si>
    <t>MASSA ÚNICA, EM ARGAMASSA TRAÇO 1:2:8, PREPARO MANUAL, APLICADA MANUALMENTE EM PAREDES INTERNAS DE AMBIENTES COM ÁREA ENTRE 5M² E 10M², E = 10MM, COM TALISCAS. AF_03/2024</t>
  </si>
  <si>
    <t>98555</t>
  </si>
  <si>
    <t>IMPERMEABILIZAÇÃO DE SUPERFÍCIE COM ARGAMASSA POLIMÉRICA / MEMBRANA ACRÍLICA, 3 DEMÃOS. AF_09/2023</t>
  </si>
  <si>
    <t>VEDAÇÃO DE JANELAS COM SILICONE</t>
  </si>
  <si>
    <t>39961</t>
  </si>
  <si>
    <t xml:space="preserve">SILICONE ACETICO USO GERAL INCOLOR 280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</si>
  <si>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CREA/CAU:</t>
  </si>
  <si>
    <t>SINAPI - 03/2025 - Santa Catarina (sem desoneração)</t>
  </si>
  <si>
    <t>REMOÇÃO DE CHAPAS E PERFIS DE DRYWALL, DE FORMA MANUAL, SEM REAPROVEITAMENTO. AF_09/2023</t>
  </si>
  <si>
    <t>2.1</t>
  </si>
  <si>
    <t>1.1</t>
  </si>
  <si>
    <t>2.2</t>
  </si>
  <si>
    <t>FORNECIMENTO E INSTALAÇÃO DE PLACA DE OBRA COM CHAPA GALVANIZADA E ESTRUTURA DE MADEIRA.
AF_03/2022_PS</t>
  </si>
  <si>
    <t>2.3</t>
  </si>
  <si>
    <t>2.4</t>
  </si>
  <si>
    <t>REMOÇÃO DE FORROS DE DRYWALL, PVC E FIBROMINERAL, DE FORMA MANUAL, SEM REAPROVEITAMENTO.
AF_09/2023</t>
  </si>
  <si>
    <t>REMOÇÃO CALHAS E RUFOS, DE FORMA MANUAL, SEM REAPROVEITAMENTO. AF_09/2023</t>
  </si>
  <si>
    <t>Fonte</t>
  </si>
  <si>
    <t xml:space="preserve">UN </t>
  </si>
  <si>
    <t>2.5</t>
  </si>
  <si>
    <t>2.6</t>
  </si>
  <si>
    <t>2.7</t>
  </si>
  <si>
    <t>LÃ MINERAL, MATERIAL ROCHA BASÁLTICA, APRESENTAÇÃO PAINEL, ALTURA 120 CM, LARGURA 60 CM, MASSA ESPECÍFICA 33 KG/M3</t>
  </si>
  <si>
    <t>EMBOÇO, EM ARGAMASSA TRAÇO 1:2:8, PREPARO MANUAL, APLICADO MANUALMENTE EM PAREDES INTERNAS DE AMBIENTES COM ÁREA MAIOR QUE 10M², E = 10MM, COM TALISCAS. AF_03/2024</t>
  </si>
  <si>
    <t xml:space="preserve">REESTRUTURAÇÃO DE LAYOUT INTERNO CONFORME PROJETO </t>
  </si>
  <si>
    <t>PREPARO DO PISO CIMENTADO PARA PINTURA - LIXAMENTO E LIMPEZA. AF_05/2021</t>
  </si>
  <si>
    <t>FUNDO SELADOR ACRÍLICO, APLICAÇÃO MANUAL EM PAREDE, UMA DEMÃO. AF_04/2023</t>
  </si>
  <si>
    <t>PINTURA LÁTEX ACRÍLICA PREMIUM, APLICAÇÃO MANUAL EM PAREDES, DUAS DEMÃOS. AF_04/2023 (COR CRÔMIO SUVINIL OU SIMILAR FOSCO)</t>
  </si>
  <si>
    <t>PINTURA LÁTEX ACRÍLICA PREMIUM, APLICAÇÃO MANUAL EM PAREDES, DUAS DEMÃOS. AF_04/2023 (COR OCEANO PROFUNDO SUVINIL OU SIMILAR FOSCO)</t>
  </si>
  <si>
    <t>RECOMPOSIÇÃO DE RODAPÉ EM MADEIRA, ALTURA 7CM, FIXADO COM COLA E PARAFUSOS. AF_09/2020</t>
  </si>
  <si>
    <t>88262</t>
  </si>
  <si>
    <t>CARPINTEIRO DE FORMAS COM ENCARGOS COMPLEMENTARES</t>
  </si>
  <si>
    <t>44396</t>
  </si>
  <si>
    <t>COLA BRANCA BASE PVA</t>
  </si>
  <si>
    <t>BUCHA DE NYLON SEM ABA S10, COM PARAFUSO DE 6,10 X 65 MM EM ACO ZINCADO COM ROSCA</t>
  </si>
  <si>
    <t>PINTURA DE RODAPÉ COM TINTA EPÓXI, APLICAÇÃO MANUAL, 2 DEMÃOS, INCLUSÃO PRIMER EPÓXI. AF_05/2021</t>
  </si>
  <si>
    <t>TOMADA ALTA DE EMBUTIR (1 MÓDULO), 2P+T 20 A, INCLUINDO SUPORTE E PLACA - FORNECIMENTO E INSTALAÇÃO. AF_03/2023</t>
  </si>
  <si>
    <t>RECUPERAÇÃO E IMPERMEABILIZAÇÃO REVESTIMENTO EXTERNO</t>
  </si>
  <si>
    <t>DESMONTAGEM DE SISTEMA SPDA, COM REAPROVEITAMENTO</t>
  </si>
  <si>
    <t>TAMPONAMENTO EM FUROS DE PASSAGEM DE DUTOS EM ALVENARIA</t>
  </si>
  <si>
    <t>TRATAMENTO DE JUNTA DE DILATAÇÃO, COM TARUGO DE POLIETILENO E SELANTE PU, INCLUSO PREENCHIMENTO COM ESPUMA EXPANSIVA PU. AF_09/2023</t>
  </si>
  <si>
    <t>98575</t>
  </si>
  <si>
    <t xml:space="preserve">M </t>
  </si>
  <si>
    <t>170,77</t>
  </si>
  <si>
    <t>104,37</t>
  </si>
  <si>
    <t>546,88</t>
  </si>
  <si>
    <t>7</t>
  </si>
  <si>
    <t>15</t>
  </si>
  <si>
    <t>16</t>
  </si>
  <si>
    <t>18</t>
  </si>
  <si>
    <t>19</t>
  </si>
  <si>
    <t>1</t>
  </si>
  <si>
    <t>2.9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</si>
  <si>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</si>
  <si>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</si>
  <si>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</si>
  <si>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</si>
  <si>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</si>
  <si>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</si>
  <si>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</si>
  <si>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</si>
  <si>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</si>
  <si>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</si>
  <si>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</si>
  <si>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</si>
  <si>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</si>
  <si>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</si>
  <si>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</si>
  <si>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</si>
  <si>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</si>
  <si>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4.1</t>
  </si>
  <si>
    <t>4.2</t>
  </si>
  <si>
    <t>4.3</t>
  </si>
  <si>
    <t>5.1</t>
  </si>
  <si>
    <t>5.2</t>
  </si>
  <si>
    <t>6.1</t>
  </si>
  <si>
    <t>6.2</t>
  </si>
  <si>
    <t>6.4</t>
  </si>
  <si>
    <t>LIMPEZA FINAL DA OBRA</t>
  </si>
  <si>
    <t>LIMPEZA DE FORRO REMOVÍVEL COM PANO ÚMIDO. AF_04/2019</t>
  </si>
  <si>
    <t>99826</t>
  </si>
  <si>
    <t>LIMPEZA DE PISO UTILIZANDO DETERGENTE NEUTRO E ESCOVAÇÃO . AF_04/2019</t>
  </si>
  <si>
    <t>99801</t>
  </si>
  <si>
    <t>LIMPEZA DE SUPERFÍCIE COM JATO DE ALTA PRESSÃO. AF_04/2019</t>
  </si>
  <si>
    <t>99814</t>
  </si>
  <si>
    <t>2</t>
  </si>
  <si>
    <t>3</t>
  </si>
  <si>
    <t>4</t>
  </si>
  <si>
    <t>5</t>
  </si>
  <si>
    <t>6</t>
  </si>
  <si>
    <t>8</t>
  </si>
  <si>
    <t>9</t>
  </si>
  <si>
    <t>3.18</t>
  </si>
  <si>
    <t>4.4</t>
  </si>
  <si>
    <t>REFORMA CÂMARA DA AGRONOMIA E INFILTRAÇÕES DO ANEXO A SEDE CREA-SC 
PROCESSO ADMINISTRATIVO Nº 5-250055538-2</t>
  </si>
  <si>
    <t>CUSTO UNIT NÃO DESONER.</t>
  </si>
  <si>
    <t>CUSTO CP NÃO DESONER.</t>
  </si>
  <si>
    <t>COMPOSIÇÕES DE PREÇOS - CPs</t>
  </si>
  <si>
    <t>138,54</t>
  </si>
  <si>
    <t xml:space="preserve"> 8.148,69</t>
  </si>
  <si>
    <t>FORNECIMENTO E INSTALAÇÃO DE RUFOS CHAPA ATÉ 1,00M NA COBERTURA DAS PAREDES LATERAIS E PAREDE DO FUNDO</t>
  </si>
  <si>
    <t>CALHA EM CHAPA DE AÇO GALVANIZADO NÚMERO 24, DESENVOLVIMENTO DE 50 CM, INCLUSO TRANSPORTE VERTICAL. AF_07/2019</t>
  </si>
  <si>
    <t>QUADRO DE COMPOSIÇÃO DO BDI</t>
  </si>
  <si>
    <t>Conforme legislação tributária municipal, definir estimativa de percentual da base de cálculo para o ISS:</t>
  </si>
  <si>
    <t>Sobre a base de cálculo, definir a respectiva alíquota do ISS (entre 2% e 5%):</t>
  </si>
  <si>
    <t>BDI 1</t>
  </si>
  <si>
    <t>TIPO DE OBRA</t>
  </si>
  <si>
    <t>Construção e Reforma de Edifícios</t>
  </si>
  <si>
    <t>Itens</t>
  </si>
  <si>
    <t>Siglas</t>
  </si>
  <si>
    <t>% Adotado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</si>
  <si>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</si>
  <si>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</si>
  <si>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</si>
  <si>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</si>
  <si>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</si>
  <si>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</si>
  <si>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</si>
  <si>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</si>
  <si>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</si>
  <si>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</si>
  <si>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</si>
  <si>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Tributos (ISS, variável de acordo com o município)</t>
  </si>
  <si>
    <t>ISS</t>
  </si>
  <si>
    <t>Tributos (Contribuição Previdenciária sobre a Receita Bruta - 0% ou 4,5% - Desoneração)</t>
  </si>
  <si>
    <t>CPRB</t>
  </si>
  <si>
    <t>BDI SEM desoneração (Fórmula Acórdão TCU)</t>
  </si>
  <si>
    <t>BDI PAD</t>
  </si>
  <si>
    <t>BDI COM desoneração</t>
  </si>
  <si>
    <t>BDI DES</t>
  </si>
  <si>
    <t>Os valores de BDI foram calculados com o emprego da fórmula:</t>
  </si>
  <si>
    <t>BDI =</t>
  </si>
  <si>
    <t>(1+AC + S + R + G)*(1 + DF)*(1+L)</t>
  </si>
  <si>
    <t xml:space="preserve"> - 1</t>
  </si>
  <si>
    <t>(1-CP-ISS-CRPB)</t>
  </si>
  <si>
    <t>Declaro para os devidos fins que, conforme legislação tributária municipal, a base de cálculo deste tipo de obra corresponde à 100%, com a respectiva alíquota de 3%.</t>
  </si>
  <si>
    <t>Declaro para os devidos fins que o regime de Contribuição Previdenciária sobre a Receita Bruta adotado para elaboração do orçamento foi SEM Desoneração, e que esta é a alternativa mais adequada para a Administração Pública.</t>
  </si>
  <si>
    <t>Observações:</t>
  </si>
  <si>
    <t>Florianópolis/SC</t>
  </si>
  <si>
    <t>Local</t>
  </si>
  <si>
    <t>Responsável Técnico</t>
  </si>
  <si>
    <t>Nome:</t>
  </si>
  <si>
    <t>ART/RRT: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</si>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</sst>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&quot;-&quot;??_-;_-@"/>
    <numFmt numFmtId="165" formatCode="_(* #,##0.00_);_(* \(#,##0.00\);_(* &quot;-&quot;??_);_(@_)"/>
    <numFmt numFmtId="169" formatCode="_(&quot;R$ &quot;* #,##0.00_);_(&quot;R$ &quot;* \(#,##0.00\);_(&quot;R$ &quot;* \-??_);_(@_)"/>
    <numFmt numFmtId="170" formatCode="_-* #,##0.00_-;\-* #,##0.00_-;_-* \-??_-;_-@_-"/>
    <numFmt numFmtId="171" formatCode="General;General"/>
    <numFmt numFmtId="172" formatCode="dd&quot; de &quot;mmmm&quot; de &quot;yyyy"/>
    <numFmt numFmtId="173" formatCode="_(* #,##0.00_);_(* \(#,##0.00\);_(* \-??_);_(@_)"/>
    <numFmt numFmtId="174" formatCode="_-&quot;R$ &quot;* #,##0.00_-;&quot;-R$ &quot;* #,##0.00_-;_-&quot;R$ &quot;* \-??_-;_-@_-"/>
  </numFmts>
  <fonts count="51" x14ac:knownFonts="1">
    <font>
      <sz val="11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</font>
    <font>
      <sz val="11"/>
      <name val="Arial"/>
      <family val="2"/>
      <scheme val="minor"/>
    </font>
    <font>
      <sz val="10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5"/>
      <name val="Arial"/>
      <family val="2"/>
    </font>
    <font>
      <sz val="11"/>
      <color rgb="FF000000"/>
      <name val="Arial"/>
      <scheme val="minor"/>
    </font>
    <font>
      <sz val="10"/>
      <color rgb="FF000000"/>
      <name val="Arial"/>
      <family val="2"/>
      <scheme val="minor"/>
    </font>
    <font>
      <b/>
      <sz val="14"/>
      <name val="Arial"/>
      <family val="2"/>
    </font>
    <font>
      <sz val="10"/>
      <color rgb="FFFF0000"/>
      <name val="Arial"/>
      <family val="2"/>
      <scheme val="minor"/>
    </font>
    <font>
      <sz val="10"/>
      <name val="Arial"/>
      <family val="2"/>
      <scheme val="minor"/>
    </font>
    <font>
      <b/>
      <sz val="10"/>
      <color rgb="FFFF0000"/>
      <name val="Calibri"/>
      <family val="2"/>
    </font>
    <font>
      <sz val="10"/>
      <color rgb="FFFF0000"/>
      <name val="Calibri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i/>
      <sz val="12"/>
      <name val="Calibri"/>
      <family val="2"/>
    </font>
    <font>
      <i/>
      <u/>
      <sz val="12"/>
      <name val="Calibri"/>
      <family val="2"/>
    </font>
    <font>
      <u/>
      <sz val="10"/>
      <name val="Arial"/>
      <family val="2"/>
    </font>
    <font>
      <sz val="10"/>
      <color rgb="FF00000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theme="0"/>
        <bgColor theme="0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0.14999847407452621"/>
        <bgColor rgb="FFFFFFFF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31"/>
        <bgColor indexed="42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/>
      <top style="medium">
        <color rgb="FF000000"/>
      </top>
      <bottom style="thin">
        <color rgb="FFCCCCCC"/>
      </bottom>
      <diagonal/>
    </border>
    <border>
      <left/>
      <right style="medium">
        <color rgb="FF000000"/>
      </right>
      <top style="medium">
        <color rgb="FF000000"/>
      </top>
      <bottom style="thin">
        <color rgb="FFCCCCCC"/>
      </bottom>
      <diagonal/>
    </border>
    <border>
      <left/>
      <right/>
      <top style="medium">
        <color rgb="FF000000"/>
      </top>
      <bottom style="thin">
        <color rgb="FFCCCCCC"/>
      </bottom>
      <diagonal/>
    </border>
    <border>
      <left style="thin">
        <color rgb="FF000000"/>
      </left>
      <right/>
      <top style="thin">
        <color rgb="FF000000"/>
      </top>
      <bottom style="thin">
        <color rgb="FFCCCCCC"/>
      </bottom>
      <diagonal/>
    </border>
    <border>
      <left/>
      <right style="thin">
        <color rgb="FF000000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rgb="FF000000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thin">
        <color rgb="FFCCCCCC"/>
      </bottom>
      <diagonal/>
    </border>
    <border>
      <left/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7">
    <xf numFmtId="0" fontId="0" fillId="0" borderId="0"/>
    <xf numFmtId="9" fontId="18" fillId="0" borderId="0" applyFont="0" applyFill="0" applyBorder="0" applyAlignment="0" applyProtection="0"/>
    <xf numFmtId="0" fontId="6" fillId="0" borderId="19"/>
    <xf numFmtId="0" fontId="3" fillId="0" borderId="19"/>
    <xf numFmtId="0" fontId="3" fillId="0" borderId="19"/>
    <xf numFmtId="165" fontId="6" fillId="0" borderId="19" applyFont="0" applyFill="0" applyBorder="0" applyAlignment="0" applyProtection="0"/>
    <xf numFmtId="0" fontId="19" fillId="0" borderId="19"/>
    <xf numFmtId="44" fontId="19" fillId="0" borderId="19" applyFont="0" applyFill="0" applyBorder="0" applyAlignment="0" applyProtection="0"/>
    <xf numFmtId="9" fontId="19" fillId="0" borderId="19" applyFont="0" applyFill="0" applyBorder="0" applyAlignment="0" applyProtection="0"/>
    <xf numFmtId="0" fontId="2" fillId="0" borderId="19"/>
    <xf numFmtId="0" fontId="2" fillId="0" borderId="19"/>
    <xf numFmtId="44" fontId="18" fillId="0" borderId="0" applyFont="0" applyFill="0" applyBorder="0" applyAlignment="0" applyProtection="0"/>
    <xf numFmtId="0" fontId="31" fillId="13" borderId="19" applyNumberFormat="0" applyBorder="0" applyAlignment="0" applyProtection="0"/>
    <xf numFmtId="0" fontId="31" fillId="14" borderId="19" applyNumberFormat="0" applyBorder="0" applyAlignment="0" applyProtection="0"/>
    <xf numFmtId="0" fontId="31" fillId="15" borderId="19" applyNumberFormat="0" applyBorder="0" applyAlignment="0" applyProtection="0"/>
    <xf numFmtId="0" fontId="31" fillId="16" borderId="19" applyNumberFormat="0" applyBorder="0" applyAlignment="0" applyProtection="0"/>
    <xf numFmtId="0" fontId="31" fillId="15" borderId="19" applyNumberFormat="0" applyBorder="0" applyAlignment="0" applyProtection="0"/>
    <xf numFmtId="0" fontId="31" fillId="16" borderId="19" applyNumberFormat="0" applyBorder="0" applyAlignment="0" applyProtection="0"/>
    <xf numFmtId="0" fontId="31" fillId="13" borderId="19" applyNumberFormat="0" applyBorder="0" applyAlignment="0" applyProtection="0"/>
    <xf numFmtId="0" fontId="31" fillId="14" borderId="19" applyNumberFormat="0" applyBorder="0" applyAlignment="0" applyProtection="0"/>
    <xf numFmtId="0" fontId="31" fillId="15" borderId="19" applyNumberFormat="0" applyBorder="0" applyAlignment="0" applyProtection="0"/>
    <xf numFmtId="0" fontId="31" fillId="17" borderId="19" applyNumberFormat="0" applyBorder="0" applyAlignment="0" applyProtection="0"/>
    <xf numFmtId="0" fontId="31" fillId="18" borderId="19" applyNumberFormat="0" applyBorder="0" applyAlignment="0" applyProtection="0"/>
    <xf numFmtId="0" fontId="31" fillId="17" borderId="19" applyNumberFormat="0" applyBorder="0" applyAlignment="0" applyProtection="0"/>
    <xf numFmtId="0" fontId="32" fillId="18" borderId="19" applyNumberFormat="0" applyBorder="0" applyAlignment="0" applyProtection="0"/>
    <xf numFmtId="0" fontId="32" fillId="14" borderId="19" applyNumberFormat="0" applyBorder="0" applyAlignment="0" applyProtection="0"/>
    <xf numFmtId="0" fontId="32" fillId="19" borderId="19" applyNumberFormat="0" applyBorder="0" applyAlignment="0" applyProtection="0"/>
    <xf numFmtId="0" fontId="32" fillId="17" borderId="19" applyNumberFormat="0" applyBorder="0" applyAlignment="0" applyProtection="0"/>
    <xf numFmtId="0" fontId="32" fillId="20" borderId="19" applyNumberFormat="0" applyBorder="0" applyAlignment="0" applyProtection="0"/>
    <xf numFmtId="0" fontId="32" fillId="21" borderId="19" applyNumberFormat="0" applyBorder="0" applyAlignment="0" applyProtection="0"/>
    <xf numFmtId="0" fontId="33" fillId="13" borderId="19" applyNumberFormat="0" applyBorder="0" applyAlignment="0" applyProtection="0"/>
    <xf numFmtId="0" fontId="34" fillId="22" borderId="50" applyNumberFormat="0" applyAlignment="0" applyProtection="0"/>
    <xf numFmtId="0" fontId="35" fillId="23" borderId="51" applyNumberFormat="0" applyAlignment="0" applyProtection="0"/>
    <xf numFmtId="0" fontId="36" fillId="0" borderId="52" applyNumberFormat="0" applyFill="0" applyAlignment="0" applyProtection="0"/>
    <xf numFmtId="0" fontId="32" fillId="20" borderId="19" applyNumberFormat="0" applyBorder="0" applyAlignment="0" applyProtection="0"/>
    <xf numFmtId="0" fontId="32" fillId="24" borderId="19" applyNumberFormat="0" applyBorder="0" applyAlignment="0" applyProtection="0"/>
    <xf numFmtId="0" fontId="32" fillId="23" borderId="19" applyNumberFormat="0" applyBorder="0" applyAlignment="0" applyProtection="0"/>
    <xf numFmtId="0" fontId="32" fillId="25" borderId="19" applyNumberFormat="0" applyBorder="0" applyAlignment="0" applyProtection="0"/>
    <xf numFmtId="0" fontId="32" fillId="26" borderId="19" applyNumberFormat="0" applyBorder="0" applyAlignment="0" applyProtection="0"/>
    <xf numFmtId="0" fontId="32" fillId="21" borderId="19" applyNumberFormat="0" applyBorder="0" applyAlignment="0" applyProtection="0"/>
    <xf numFmtId="0" fontId="37" fillId="14" borderId="50" applyNumberFormat="0" applyAlignment="0" applyProtection="0"/>
    <xf numFmtId="174" fontId="6" fillId="0" borderId="19" applyFill="0" applyBorder="0" applyAlignment="0" applyProtection="0"/>
    <xf numFmtId="169" fontId="6" fillId="0" borderId="19" applyFill="0" applyBorder="0" applyAlignment="0" applyProtection="0"/>
    <xf numFmtId="0" fontId="6" fillId="0" borderId="19"/>
    <xf numFmtId="0" fontId="31" fillId="0" borderId="19"/>
    <xf numFmtId="0" fontId="38" fillId="0" borderId="19"/>
    <xf numFmtId="0" fontId="6" fillId="16" borderId="53" applyNumberFormat="0" applyAlignment="0" applyProtection="0"/>
    <xf numFmtId="9" fontId="6" fillId="0" borderId="19" applyFill="0" applyBorder="0" applyAlignment="0" applyProtection="0"/>
    <xf numFmtId="9" fontId="6" fillId="0" borderId="19" applyFill="0" applyBorder="0" applyAlignment="0" applyProtection="0"/>
    <xf numFmtId="0" fontId="39" fillId="22" borderId="54" applyNumberFormat="0" applyAlignment="0" applyProtection="0"/>
    <xf numFmtId="0" fontId="40" fillId="0" borderId="19" applyNumberFormat="0" applyFill="0" applyBorder="0" applyAlignment="0" applyProtection="0"/>
    <xf numFmtId="0" fontId="41" fillId="0" borderId="19" applyNumberFormat="0" applyFill="0" applyBorder="0" applyAlignment="0" applyProtection="0"/>
    <xf numFmtId="0" fontId="43" fillId="0" borderId="55" applyNumberFormat="0" applyFill="0" applyAlignment="0" applyProtection="0"/>
    <xf numFmtId="0" fontId="44" fillId="0" borderId="56" applyNumberFormat="0" applyFill="0" applyAlignment="0" applyProtection="0"/>
    <xf numFmtId="0" fontId="45" fillId="0" borderId="57" applyNumberFormat="0" applyFill="0" applyAlignment="0" applyProtection="0"/>
    <xf numFmtId="0" fontId="45" fillId="0" borderId="19" applyNumberFormat="0" applyFill="0" applyBorder="0" applyAlignment="0" applyProtection="0"/>
    <xf numFmtId="0" fontId="46" fillId="0" borderId="19" applyNumberFormat="0" applyFill="0" applyBorder="0" applyAlignment="0" applyProtection="0"/>
    <xf numFmtId="0" fontId="42" fillId="0" borderId="58" applyNumberFormat="0" applyFill="0" applyAlignment="0" applyProtection="0"/>
    <xf numFmtId="173" fontId="6" fillId="0" borderId="19" applyFill="0" applyBorder="0" applyAlignment="0" applyProtection="0"/>
    <xf numFmtId="170" fontId="6" fillId="0" borderId="19" applyFill="0" applyBorder="0" applyAlignment="0" applyProtection="0"/>
    <xf numFmtId="0" fontId="1" fillId="0" borderId="19"/>
    <xf numFmtId="9" fontId="1" fillId="0" borderId="19" applyFont="0" applyFill="0" applyBorder="0" applyAlignment="0" applyProtection="0"/>
    <xf numFmtId="0" fontId="31" fillId="13" borderId="19" applyNumberFormat="0" applyBorder="0" applyAlignment="0" applyProtection="0"/>
    <xf numFmtId="0" fontId="31" fillId="14" borderId="19" applyNumberFormat="0" applyBorder="0" applyAlignment="0" applyProtection="0"/>
    <xf numFmtId="0" fontId="31" fillId="15" borderId="19" applyNumberFormat="0" applyBorder="0" applyAlignment="0" applyProtection="0"/>
    <xf numFmtId="0" fontId="31" fillId="16" borderId="19" applyNumberFormat="0" applyBorder="0" applyAlignment="0" applyProtection="0"/>
    <xf numFmtId="0" fontId="31" fillId="15" borderId="19" applyNumberFormat="0" applyBorder="0" applyAlignment="0" applyProtection="0"/>
    <xf numFmtId="0" fontId="31" fillId="16" borderId="19" applyNumberFormat="0" applyBorder="0" applyAlignment="0" applyProtection="0"/>
    <xf numFmtId="0" fontId="31" fillId="13" borderId="19" applyNumberFormat="0" applyBorder="0" applyAlignment="0" applyProtection="0"/>
    <xf numFmtId="0" fontId="31" fillId="14" borderId="19" applyNumberFormat="0" applyBorder="0" applyAlignment="0" applyProtection="0"/>
    <xf numFmtId="0" fontId="31" fillId="15" borderId="19" applyNumberFormat="0" applyBorder="0" applyAlignment="0" applyProtection="0"/>
    <xf numFmtId="0" fontId="31" fillId="17" borderId="19" applyNumberFormat="0" applyBorder="0" applyAlignment="0" applyProtection="0"/>
    <xf numFmtId="0" fontId="31" fillId="18" borderId="19" applyNumberFormat="0" applyBorder="0" applyAlignment="0" applyProtection="0"/>
    <xf numFmtId="0" fontId="31" fillId="17" borderId="19" applyNumberFormat="0" applyBorder="0" applyAlignment="0" applyProtection="0"/>
    <xf numFmtId="0" fontId="32" fillId="18" borderId="19" applyNumberFormat="0" applyBorder="0" applyAlignment="0" applyProtection="0"/>
    <xf numFmtId="0" fontId="32" fillId="14" borderId="19" applyNumberFormat="0" applyBorder="0" applyAlignment="0" applyProtection="0"/>
    <xf numFmtId="0" fontId="32" fillId="19" borderId="19" applyNumberFormat="0" applyBorder="0" applyAlignment="0" applyProtection="0"/>
    <xf numFmtId="0" fontId="32" fillId="17" borderId="19" applyNumberFormat="0" applyBorder="0" applyAlignment="0" applyProtection="0"/>
    <xf numFmtId="0" fontId="32" fillId="20" borderId="19" applyNumberFormat="0" applyBorder="0" applyAlignment="0" applyProtection="0"/>
    <xf numFmtId="0" fontId="32" fillId="21" borderId="19" applyNumberFormat="0" applyBorder="0" applyAlignment="0" applyProtection="0"/>
    <xf numFmtId="0" fontId="33" fillId="13" borderId="19" applyNumberFormat="0" applyBorder="0" applyAlignment="0" applyProtection="0"/>
    <xf numFmtId="0" fontId="34" fillId="22" borderId="50" applyNumberFormat="0" applyAlignment="0" applyProtection="0"/>
    <xf numFmtId="0" fontId="35" fillId="23" borderId="51" applyNumberFormat="0" applyAlignment="0" applyProtection="0"/>
    <xf numFmtId="0" fontId="36" fillId="0" borderId="52" applyNumberFormat="0" applyFill="0" applyAlignment="0" applyProtection="0"/>
    <xf numFmtId="0" fontId="32" fillId="20" borderId="19" applyNumberFormat="0" applyBorder="0" applyAlignment="0" applyProtection="0"/>
    <xf numFmtId="0" fontId="32" fillId="24" borderId="19" applyNumberFormat="0" applyBorder="0" applyAlignment="0" applyProtection="0"/>
    <xf numFmtId="0" fontId="32" fillId="23" borderId="19" applyNumberFormat="0" applyBorder="0" applyAlignment="0" applyProtection="0"/>
    <xf numFmtId="0" fontId="32" fillId="25" borderId="19" applyNumberFormat="0" applyBorder="0" applyAlignment="0" applyProtection="0"/>
    <xf numFmtId="0" fontId="32" fillId="26" borderId="19" applyNumberFormat="0" applyBorder="0" applyAlignment="0" applyProtection="0"/>
    <xf numFmtId="0" fontId="32" fillId="21" borderId="19" applyNumberFormat="0" applyBorder="0" applyAlignment="0" applyProtection="0"/>
    <xf numFmtId="0" fontId="37" fillId="14" borderId="50" applyNumberFormat="0" applyAlignment="0" applyProtection="0"/>
    <xf numFmtId="174" fontId="6" fillId="0" borderId="19" applyFill="0" applyBorder="0" applyAlignment="0" applyProtection="0"/>
    <xf numFmtId="0" fontId="6" fillId="16" borderId="53" applyNumberFormat="0" applyAlignment="0" applyProtection="0"/>
    <xf numFmtId="9" fontId="6" fillId="0" borderId="19" applyFill="0" applyBorder="0" applyAlignment="0" applyProtection="0"/>
    <xf numFmtId="0" fontId="39" fillId="22" borderId="54" applyNumberFormat="0" applyAlignment="0" applyProtection="0"/>
    <xf numFmtId="0" fontId="40" fillId="0" borderId="19" applyNumberFormat="0" applyFill="0" applyBorder="0" applyAlignment="0" applyProtection="0"/>
    <xf numFmtId="0" fontId="41" fillId="0" borderId="19" applyNumberFormat="0" applyFill="0" applyBorder="0" applyAlignment="0" applyProtection="0"/>
    <xf numFmtId="0" fontId="43" fillId="0" borderId="55" applyNumberFormat="0" applyFill="0" applyAlignment="0" applyProtection="0"/>
    <xf numFmtId="0" fontId="44" fillId="0" borderId="56" applyNumberFormat="0" applyFill="0" applyAlignment="0" applyProtection="0"/>
    <xf numFmtId="0" fontId="45" fillId="0" borderId="57" applyNumberFormat="0" applyFill="0" applyAlignment="0" applyProtection="0"/>
    <xf numFmtId="0" fontId="45" fillId="0" borderId="19" applyNumberFormat="0" applyFill="0" applyBorder="0" applyAlignment="0" applyProtection="0"/>
    <xf numFmtId="0" fontId="42" fillId="0" borderId="58" applyNumberFormat="0" applyFill="0" applyAlignment="0" applyProtection="0"/>
    <xf numFmtId="173" fontId="6" fillId="0" borderId="19" applyFill="0" applyBorder="0" applyAlignment="0" applyProtection="0"/>
    <xf numFmtId="0" fontId="50" fillId="0" borderId="19"/>
    <xf numFmtId="44" fontId="50" fillId="0" borderId="19" applyFont="0" applyFill="0" applyBorder="0" applyAlignment="0" applyProtection="0"/>
    <xf numFmtId="43" fontId="50" fillId="0" borderId="19" applyFont="0" applyFill="0" applyBorder="0" applyAlignment="0" applyProtection="0"/>
    <xf numFmtId="9" fontId="50" fillId="0" borderId="19" applyFont="0" applyFill="0" applyBorder="0" applyAlignment="0" applyProtection="0"/>
  </cellStyleXfs>
  <cellXfs count="282">
    <xf numFmtId="0" fontId="0" fillId="0" borderId="0" xfId="0" applyFont="1" applyAlignment="1"/>
    <xf numFmtId="0" fontId="0" fillId="0" borderId="0" xfId="0" applyFont="1" applyAlignment="1"/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0" fontId="8" fillId="2" borderId="19" xfId="1" applyNumberFormat="1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5" fillId="3" borderId="12" xfId="0" applyFont="1" applyFill="1" applyBorder="1" applyAlignment="1">
      <alignment horizontal="left" vertical="center" wrapText="1"/>
    </xf>
    <xf numFmtId="4" fontId="15" fillId="3" borderId="12" xfId="0" applyNumberFormat="1" applyFont="1" applyFill="1" applyBorder="1" applyAlignment="1">
      <alignment horizontal="right" vertical="center" wrapText="1"/>
    </xf>
    <xf numFmtId="0" fontId="15" fillId="3" borderId="14" xfId="0" applyFont="1" applyFill="1" applyBorder="1" applyAlignment="1">
      <alignment horizontal="left" vertical="center" wrapText="1"/>
    </xf>
    <xf numFmtId="4" fontId="15" fillId="3" borderId="15" xfId="0" applyNumberFormat="1" applyFont="1" applyFill="1" applyBorder="1" applyAlignment="1">
      <alignment horizontal="right" vertical="center" wrapText="1"/>
    </xf>
    <xf numFmtId="4" fontId="15" fillId="3" borderId="13" xfId="0" applyNumberFormat="1" applyFont="1" applyFill="1" applyBorder="1" applyAlignment="1">
      <alignment horizontal="right" vertical="center" wrapText="1"/>
    </xf>
    <xf numFmtId="0" fontId="15" fillId="3" borderId="16" xfId="0" applyFont="1" applyFill="1" applyBorder="1" applyAlignment="1">
      <alignment horizontal="left" vertical="center" wrapText="1"/>
    </xf>
    <xf numFmtId="4" fontId="15" fillId="3" borderId="17" xfId="0" applyNumberFormat="1" applyFont="1" applyFill="1" applyBorder="1" applyAlignment="1">
      <alignment horizontal="righ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4" fontId="15" fillId="3" borderId="28" xfId="0" applyNumberFormat="1" applyFont="1" applyFill="1" applyBorder="1" applyAlignment="1">
      <alignment horizontal="right" vertical="center" wrapText="1"/>
    </xf>
    <xf numFmtId="4" fontId="6" fillId="0" borderId="12" xfId="0" applyNumberFormat="1" applyFont="1" applyBorder="1" applyAlignment="1">
      <alignment horizontal="right" vertical="center" wrapText="1"/>
    </xf>
    <xf numFmtId="4" fontId="6" fillId="0" borderId="15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4" fontId="6" fillId="0" borderId="4" xfId="0" applyNumberFormat="1" applyFont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right" vertical="center" wrapText="1"/>
    </xf>
    <xf numFmtId="4" fontId="6" fillId="0" borderId="17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6" fillId="0" borderId="13" xfId="0" applyNumberFormat="1" applyFont="1" applyBorder="1" applyAlignment="1">
      <alignment horizontal="right" vertical="center" wrapText="1"/>
    </xf>
    <xf numFmtId="4" fontId="6" fillId="0" borderId="27" xfId="0" applyNumberFormat="1" applyFont="1" applyBorder="1" applyAlignment="1">
      <alignment horizontal="right" vertical="center" wrapText="1"/>
    </xf>
    <xf numFmtId="4" fontId="6" fillId="0" borderId="28" xfId="0" applyNumberFormat="1" applyFont="1" applyBorder="1" applyAlignment="1">
      <alignment horizontal="right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0" fontId="11" fillId="3" borderId="12" xfId="0" applyFont="1" applyFill="1" applyBorder="1" applyAlignment="1">
      <alignment horizontal="left" vertical="center" wrapText="1"/>
    </xf>
    <xf numFmtId="4" fontId="11" fillId="3" borderId="12" xfId="0" applyNumberFormat="1" applyFont="1" applyFill="1" applyBorder="1" applyAlignment="1">
      <alignment horizontal="right" vertical="center" wrapText="1"/>
    </xf>
    <xf numFmtId="0" fontId="11" fillId="3" borderId="14" xfId="0" applyFont="1" applyFill="1" applyBorder="1" applyAlignment="1">
      <alignment horizontal="left" vertical="center" wrapText="1"/>
    </xf>
    <xf numFmtId="4" fontId="11" fillId="3" borderId="15" xfId="0" applyNumberFormat="1" applyFont="1" applyFill="1" applyBorder="1" applyAlignment="1">
      <alignment horizontal="right" vertical="center" wrapText="1"/>
    </xf>
    <xf numFmtId="4" fontId="11" fillId="3" borderId="13" xfId="0" applyNumberFormat="1" applyFont="1" applyFill="1" applyBorder="1" applyAlignment="1">
      <alignment horizontal="right" vertical="center" wrapText="1"/>
    </xf>
    <xf numFmtId="0" fontId="11" fillId="3" borderId="16" xfId="0" applyFont="1" applyFill="1" applyBorder="1" applyAlignment="1">
      <alignment horizontal="left" vertical="center" wrapText="1"/>
    </xf>
    <xf numFmtId="4" fontId="11" fillId="3" borderId="17" xfId="0" applyNumberFormat="1" applyFont="1" applyFill="1" applyBorder="1" applyAlignment="1">
      <alignment horizontal="right" vertical="center" wrapText="1"/>
    </xf>
    <xf numFmtId="0" fontId="11" fillId="3" borderId="18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left" vertical="center" wrapText="1"/>
    </xf>
    <xf numFmtId="4" fontId="11" fillId="3" borderId="28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/>
    </xf>
    <xf numFmtId="4" fontId="12" fillId="0" borderId="12" xfId="0" applyNumberFormat="1" applyFont="1" applyBorder="1" applyAlignment="1">
      <alignment horizontal="right" vertical="center" wrapText="1"/>
    </xf>
    <xf numFmtId="4" fontId="12" fillId="0" borderId="15" xfId="0" applyNumberFormat="1" applyFont="1" applyBorder="1" applyAlignment="1">
      <alignment horizontal="right" vertical="center" wrapText="1"/>
    </xf>
    <xf numFmtId="4" fontId="12" fillId="0" borderId="14" xfId="0" applyNumberFormat="1" applyFont="1" applyBorder="1" applyAlignment="1">
      <alignment horizontal="right" vertical="center" wrapText="1"/>
    </xf>
    <xf numFmtId="4" fontId="12" fillId="0" borderId="4" xfId="0" applyNumberFormat="1" applyFont="1" applyBorder="1" applyAlignment="1">
      <alignment horizontal="right" vertical="center" wrapText="1"/>
    </xf>
    <xf numFmtId="4" fontId="12" fillId="0" borderId="16" xfId="0" applyNumberFormat="1" applyFont="1" applyBorder="1" applyAlignment="1">
      <alignment horizontal="right" vertical="center" wrapText="1"/>
    </xf>
    <xf numFmtId="4" fontId="12" fillId="0" borderId="17" xfId="0" applyNumberFormat="1" applyFont="1" applyBorder="1" applyAlignment="1">
      <alignment horizontal="right" vertical="center" wrapText="1"/>
    </xf>
    <xf numFmtId="4" fontId="12" fillId="0" borderId="6" xfId="0" applyNumberFormat="1" applyFont="1" applyBorder="1" applyAlignment="1">
      <alignment horizontal="right" vertical="center" wrapText="1"/>
    </xf>
    <xf numFmtId="4" fontId="12" fillId="0" borderId="13" xfId="0" applyNumberFormat="1" applyFont="1" applyBorder="1" applyAlignment="1">
      <alignment horizontal="right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10" fontId="14" fillId="4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2" borderId="1" xfId="0" applyNumberFormat="1" applyFont="1" applyFill="1" applyBorder="1" applyAlignment="1">
      <alignment horizontal="right" vertical="center" wrapText="1"/>
    </xf>
    <xf numFmtId="4" fontId="14" fillId="4" borderId="19" xfId="0" applyNumberFormat="1" applyFont="1" applyFill="1" applyBorder="1" applyAlignment="1">
      <alignment horizontal="right" vertical="center" wrapText="1"/>
    </xf>
    <xf numFmtId="0" fontId="13" fillId="4" borderId="1" xfId="0" applyFont="1" applyFill="1" applyBorder="1" applyAlignment="1">
      <alignment vertical="center"/>
    </xf>
    <xf numFmtId="0" fontId="13" fillId="4" borderId="19" xfId="0" applyFont="1" applyFill="1" applyBorder="1" applyAlignment="1">
      <alignment vertical="center"/>
    </xf>
    <xf numFmtId="10" fontId="13" fillId="4" borderId="1" xfId="0" applyNumberFormat="1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2" fontId="13" fillId="0" borderId="0" xfId="0" applyNumberFormat="1" applyFont="1" applyAlignment="1">
      <alignment vertical="center"/>
    </xf>
    <xf numFmtId="4" fontId="13" fillId="4" borderId="1" xfId="0" applyNumberFormat="1" applyFont="1" applyFill="1" applyBorder="1" applyAlignment="1">
      <alignment vertical="center"/>
    </xf>
    <xf numFmtId="10" fontId="4" fillId="2" borderId="19" xfId="1" applyNumberFormat="1" applyFont="1" applyFill="1" applyBorder="1" applyAlignment="1">
      <alignment vertical="center" wrapText="1"/>
    </xf>
    <xf numFmtId="0" fontId="10" fillId="0" borderId="34" xfId="0" applyFont="1" applyBorder="1" applyAlignment="1">
      <alignment vertical="center"/>
    </xf>
    <xf numFmtId="0" fontId="10" fillId="0" borderId="40" xfId="0" applyFont="1" applyBorder="1" applyAlignment="1">
      <alignment vertical="center"/>
    </xf>
    <xf numFmtId="0" fontId="8" fillId="2" borderId="19" xfId="0" applyFont="1" applyFill="1" applyBorder="1" applyAlignment="1">
      <alignment vertical="center" wrapText="1"/>
    </xf>
    <xf numFmtId="10" fontId="8" fillId="2" borderId="42" xfId="1" applyNumberFormat="1" applyFont="1" applyFill="1" applyBorder="1" applyAlignment="1">
      <alignment vertical="center" wrapText="1"/>
    </xf>
    <xf numFmtId="0" fontId="15" fillId="2" borderId="31" xfId="0" applyFont="1" applyFill="1" applyBorder="1" applyAlignment="1">
      <alignment horizontal="left" vertical="center" wrapText="1"/>
    </xf>
    <xf numFmtId="0" fontId="16" fillId="2" borderId="31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vertical="center"/>
    </xf>
    <xf numFmtId="0" fontId="15" fillId="2" borderId="43" xfId="0" applyFont="1" applyFill="1" applyBorder="1" applyAlignment="1">
      <alignment horizontal="left" vertical="center" wrapText="1"/>
    </xf>
    <xf numFmtId="0" fontId="10" fillId="0" borderId="39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right" vertical="center" wrapText="1"/>
    </xf>
    <xf numFmtId="0" fontId="12" fillId="2" borderId="19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horizontal="right" vertical="center" wrapText="1"/>
    </xf>
    <xf numFmtId="0" fontId="14" fillId="4" borderId="19" xfId="0" applyFont="1" applyFill="1" applyBorder="1" applyAlignment="1">
      <alignment horizontal="right" vertical="center" wrapText="1"/>
    </xf>
    <xf numFmtId="0" fontId="8" fillId="2" borderId="38" xfId="0" applyFont="1" applyFill="1" applyBorder="1" applyAlignment="1">
      <alignment horizontal="center" vertical="center" wrapText="1"/>
    </xf>
    <xf numFmtId="10" fontId="8" fillId="2" borderId="38" xfId="0" applyNumberFormat="1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left" vertical="center" wrapText="1"/>
    </xf>
    <xf numFmtId="0" fontId="15" fillId="3" borderId="38" xfId="0" applyFont="1" applyFill="1" applyBorder="1" applyAlignment="1">
      <alignment horizontal="right" vertical="center" wrapText="1"/>
    </xf>
    <xf numFmtId="4" fontId="15" fillId="3" borderId="38" xfId="0" applyNumberFormat="1" applyFont="1" applyFill="1" applyBorder="1" applyAlignment="1">
      <alignment horizontal="right" vertical="center" wrapText="1"/>
    </xf>
    <xf numFmtId="10" fontId="6" fillId="3" borderId="38" xfId="0" applyNumberFormat="1" applyFont="1" applyFill="1" applyBorder="1" applyAlignment="1">
      <alignment horizontal="right" vertical="center" wrapText="1"/>
    </xf>
    <xf numFmtId="0" fontId="6" fillId="0" borderId="38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center" vertical="center" wrapText="1"/>
    </xf>
    <xf numFmtId="164" fontId="6" fillId="0" borderId="38" xfId="0" applyNumberFormat="1" applyFont="1" applyBorder="1" applyAlignment="1">
      <alignment horizontal="right" vertical="center" wrapText="1"/>
    </xf>
    <xf numFmtId="4" fontId="6" fillId="0" borderId="38" xfId="0" applyNumberFormat="1" applyFont="1" applyBorder="1" applyAlignment="1">
      <alignment horizontal="right" vertical="center" wrapText="1"/>
    </xf>
    <xf numFmtId="10" fontId="6" fillId="0" borderId="38" xfId="0" applyNumberFormat="1" applyFont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164" fontId="15" fillId="3" borderId="38" xfId="0" applyNumberFormat="1" applyFont="1" applyFill="1" applyBorder="1" applyAlignment="1">
      <alignment horizontal="right" vertical="center" wrapText="1"/>
    </xf>
    <xf numFmtId="0" fontId="6" fillId="2" borderId="38" xfId="0" applyFont="1" applyFill="1" applyBorder="1" applyAlignment="1">
      <alignment horizontal="left" vertical="center" wrapText="1"/>
    </xf>
    <xf numFmtId="4" fontId="20" fillId="0" borderId="12" xfId="0" applyNumberFormat="1" applyFont="1" applyBorder="1" applyAlignment="1">
      <alignment horizontal="right" vertical="center" wrapText="1"/>
    </xf>
    <xf numFmtId="0" fontId="4" fillId="0" borderId="19" xfId="0" applyFont="1" applyBorder="1" applyAlignment="1">
      <alignment vertical="center"/>
    </xf>
    <xf numFmtId="0" fontId="12" fillId="0" borderId="19" xfId="2" applyFont="1"/>
    <xf numFmtId="0" fontId="6" fillId="2" borderId="1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vertical="center"/>
    </xf>
    <xf numFmtId="0" fontId="21" fillId="0" borderId="4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5" fillId="2" borderId="2" xfId="0" applyFont="1" applyFill="1" applyBorder="1" applyAlignment="1">
      <alignment vertical="center" wrapText="1"/>
    </xf>
    <xf numFmtId="10" fontId="15" fillId="2" borderId="19" xfId="1" applyNumberFormat="1" applyFont="1" applyFill="1" applyBorder="1" applyAlignment="1">
      <alignment vertical="center" wrapText="1"/>
    </xf>
    <xf numFmtId="10" fontId="15" fillId="2" borderId="42" xfId="1" applyNumberFormat="1" applyFont="1" applyFill="1" applyBorder="1" applyAlignment="1">
      <alignment vertical="center" wrapText="1"/>
    </xf>
    <xf numFmtId="0" fontId="19" fillId="0" borderId="0" xfId="0" applyFont="1" applyAlignment="1"/>
    <xf numFmtId="0" fontId="6" fillId="0" borderId="19" xfId="2" applyFont="1"/>
    <xf numFmtId="0" fontId="22" fillId="0" borderId="0" xfId="0" applyFont="1" applyAlignment="1"/>
    <xf numFmtId="0" fontId="21" fillId="0" borderId="0" xfId="0" applyFont="1" applyAlignment="1"/>
    <xf numFmtId="49" fontId="23" fillId="8" borderId="32" xfId="2" applyNumberFormat="1" applyFont="1" applyFill="1" applyBorder="1" applyAlignment="1" applyProtection="1">
      <alignment horizontal="center" wrapText="1"/>
      <protection locked="0"/>
    </xf>
    <xf numFmtId="49" fontId="23" fillId="8" borderId="32" xfId="2" applyNumberFormat="1" applyFont="1" applyFill="1" applyBorder="1" applyAlignment="1" applyProtection="1">
      <alignment wrapText="1"/>
      <protection locked="0"/>
    </xf>
    <xf numFmtId="0" fontId="23" fillId="7" borderId="32" xfId="2" applyFont="1" applyFill="1" applyBorder="1"/>
    <xf numFmtId="4" fontId="23" fillId="7" borderId="33" xfId="2" applyNumberFormat="1" applyFont="1" applyFill="1" applyBorder="1" applyAlignment="1">
      <alignment horizontal="center"/>
    </xf>
    <xf numFmtId="49" fontId="24" fillId="8" borderId="30" xfId="2" applyNumberFormat="1" applyFont="1" applyFill="1" applyBorder="1" applyAlignment="1" applyProtection="1">
      <alignment horizontal="center" wrapText="1"/>
      <protection locked="0"/>
    </xf>
    <xf numFmtId="0" fontId="24" fillId="0" borderId="30" xfId="2" applyFont="1" applyBorder="1" applyAlignment="1">
      <alignment horizontal="left" wrapText="1"/>
    </xf>
    <xf numFmtId="0" fontId="24" fillId="0" borderId="30" xfId="2" applyFont="1" applyBorder="1" applyAlignment="1">
      <alignment horizontal="center" wrapText="1"/>
    </xf>
    <xf numFmtId="0" fontId="24" fillId="8" borderId="30" xfId="2" applyFont="1" applyFill="1" applyBorder="1" applyAlignment="1" applyProtection="1">
      <alignment horizontal="center" wrapText="1"/>
      <protection locked="0"/>
    </xf>
    <xf numFmtId="4" fontId="24" fillId="0" borderId="30" xfId="2" applyNumberFormat="1" applyFont="1" applyBorder="1" applyAlignment="1">
      <alignment horizontal="center" wrapText="1"/>
    </xf>
    <xf numFmtId="49" fontId="24" fillId="8" borderId="37" xfId="2" applyNumberFormat="1" applyFont="1" applyFill="1" applyBorder="1" applyAlignment="1" applyProtection="1">
      <alignment horizontal="center" wrapText="1"/>
      <protection locked="0"/>
    </xf>
    <xf numFmtId="0" fontId="24" fillId="0" borderId="29" xfId="2" applyFont="1" applyBorder="1" applyAlignment="1">
      <alignment horizontal="left" wrapText="1"/>
    </xf>
    <xf numFmtId="0" fontId="24" fillId="0" borderId="29" xfId="2" applyFont="1" applyBorder="1" applyAlignment="1">
      <alignment horizontal="center" wrapText="1"/>
    </xf>
    <xf numFmtId="0" fontId="24" fillId="8" borderId="29" xfId="2" applyFont="1" applyFill="1" applyBorder="1" applyAlignment="1" applyProtection="1">
      <alignment horizontal="center" wrapText="1"/>
      <protection locked="0"/>
    </xf>
    <xf numFmtId="4" fontId="24" fillId="0" borderId="29" xfId="2" applyNumberFormat="1" applyFont="1" applyBorder="1" applyAlignment="1">
      <alignment horizontal="center" wrapText="1"/>
    </xf>
    <xf numFmtId="49" fontId="24" fillId="8" borderId="36" xfId="2" applyNumberFormat="1" applyFont="1" applyFill="1" applyBorder="1" applyAlignment="1" applyProtection="1">
      <alignment horizontal="center" wrapText="1"/>
      <protection locked="0"/>
    </xf>
    <xf numFmtId="0" fontId="24" fillId="0" borderId="36" xfId="2" applyFont="1" applyBorder="1" applyAlignment="1">
      <alignment horizontal="left" wrapText="1"/>
    </xf>
    <xf numFmtId="0" fontId="24" fillId="0" borderId="36" xfId="2" applyFont="1" applyBorder="1" applyAlignment="1">
      <alignment horizontal="center" wrapText="1"/>
    </xf>
    <xf numFmtId="0" fontId="24" fillId="8" borderId="36" xfId="2" applyFont="1" applyFill="1" applyBorder="1" applyAlignment="1" applyProtection="1">
      <alignment horizontal="center" wrapText="1"/>
      <protection locked="0"/>
    </xf>
    <xf numFmtId="4" fontId="24" fillId="0" borderId="36" xfId="2" applyNumberFormat="1" applyFont="1" applyBorder="1" applyAlignment="1">
      <alignment horizontal="center" wrapText="1"/>
    </xf>
    <xf numFmtId="0" fontId="15" fillId="2" borderId="42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vertical="center"/>
    </xf>
    <xf numFmtId="0" fontId="15" fillId="2" borderId="41" xfId="0" applyFont="1" applyFill="1" applyBorder="1" applyAlignment="1">
      <alignment vertical="center" wrapText="1"/>
    </xf>
    <xf numFmtId="10" fontId="15" fillId="12" borderId="38" xfId="0" applyNumberFormat="1" applyFont="1" applyFill="1" applyBorder="1" applyAlignment="1">
      <alignment horizontal="right" vertical="center" wrapText="1"/>
    </xf>
    <xf numFmtId="10" fontId="6" fillId="2" borderId="19" xfId="1" applyNumberFormat="1" applyFont="1" applyFill="1" applyBorder="1" applyAlignment="1">
      <alignment horizontal="left" vertical="center" wrapText="1"/>
    </xf>
    <xf numFmtId="0" fontId="25" fillId="6" borderId="38" xfId="4" applyFont="1" applyFill="1" applyBorder="1" applyAlignment="1">
      <alignment horizontal="center" vertical="center" wrapText="1"/>
    </xf>
    <xf numFmtId="49" fontId="25" fillId="6" borderId="38" xfId="4" applyNumberFormat="1" applyFont="1" applyFill="1" applyBorder="1" applyAlignment="1">
      <alignment horizontal="center" vertical="center" wrapText="1"/>
    </xf>
    <xf numFmtId="0" fontId="25" fillId="6" borderId="38" xfId="4" applyFont="1" applyFill="1" applyBorder="1" applyAlignment="1">
      <alignment vertical="center" wrapText="1"/>
    </xf>
    <xf numFmtId="49" fontId="26" fillId="8" borderId="32" xfId="2" applyNumberFormat="1" applyFont="1" applyFill="1" applyBorder="1" applyAlignment="1" applyProtection="1">
      <alignment horizontal="center" vertical="center" wrapText="1"/>
      <protection locked="0"/>
    </xf>
    <xf numFmtId="49" fontId="26" fillId="8" borderId="32" xfId="2" applyNumberFormat="1" applyFont="1" applyFill="1" applyBorder="1" applyAlignment="1" applyProtection="1">
      <alignment vertical="center" wrapText="1"/>
      <protection locked="0"/>
    </xf>
    <xf numFmtId="0" fontId="26" fillId="7" borderId="32" xfId="2" applyFont="1" applyFill="1" applyBorder="1" applyAlignment="1">
      <alignment vertical="center"/>
    </xf>
    <xf numFmtId="4" fontId="26" fillId="7" borderId="33" xfId="2" applyNumberFormat="1" applyFont="1" applyFill="1" applyBorder="1" applyAlignment="1">
      <alignment horizontal="center" vertical="center"/>
    </xf>
    <xf numFmtId="49" fontId="27" fillId="8" borderId="30" xfId="2" applyNumberFormat="1" applyFont="1" applyFill="1" applyBorder="1" applyAlignment="1" applyProtection="1">
      <alignment horizontal="center" vertical="center" wrapText="1"/>
      <protection locked="0"/>
    </xf>
    <xf numFmtId="0" fontId="27" fillId="0" borderId="30" xfId="2" applyFont="1" applyBorder="1" applyAlignment="1">
      <alignment horizontal="left" vertical="center" wrapText="1"/>
    </xf>
    <xf numFmtId="0" fontId="27" fillId="0" borderId="30" xfId="2" applyFont="1" applyBorder="1" applyAlignment="1">
      <alignment horizontal="center" vertical="center" wrapText="1"/>
    </xf>
    <xf numFmtId="0" fontId="27" fillId="8" borderId="30" xfId="2" applyFont="1" applyFill="1" applyBorder="1" applyAlignment="1" applyProtection="1">
      <alignment horizontal="center" vertical="center" wrapText="1"/>
      <protection locked="0"/>
    </xf>
    <xf numFmtId="4" fontId="27" fillId="0" borderId="30" xfId="2" applyNumberFormat="1" applyFont="1" applyBorder="1" applyAlignment="1">
      <alignment horizontal="center" vertical="center" wrapText="1"/>
    </xf>
    <xf numFmtId="0" fontId="27" fillId="0" borderId="19" xfId="2" applyFont="1" applyAlignment="1">
      <alignment vertical="center"/>
    </xf>
    <xf numFmtId="0" fontId="28" fillId="0" borderId="19" xfId="2" applyFont="1" applyAlignment="1">
      <alignment vertical="center"/>
    </xf>
    <xf numFmtId="49" fontId="27" fillId="8" borderId="36" xfId="2" applyNumberFormat="1" applyFont="1" applyFill="1" applyBorder="1" applyAlignment="1" applyProtection="1">
      <alignment horizontal="center" vertical="center" wrapText="1"/>
      <protection locked="0"/>
    </xf>
    <xf numFmtId="0" fontId="27" fillId="0" borderId="36" xfId="2" applyFont="1" applyBorder="1" applyAlignment="1">
      <alignment horizontal="left" vertical="center" wrapText="1"/>
    </xf>
    <xf numFmtId="0" fontId="27" fillId="0" borderId="36" xfId="2" applyFont="1" applyBorder="1" applyAlignment="1">
      <alignment horizontal="center" vertical="center" wrapText="1"/>
    </xf>
    <xf numFmtId="0" fontId="27" fillId="8" borderId="36" xfId="2" applyFont="1" applyFill="1" applyBorder="1" applyAlignment="1" applyProtection="1">
      <alignment horizontal="center" vertical="center" wrapText="1"/>
      <protection locked="0"/>
    </xf>
    <xf numFmtId="49" fontId="27" fillId="0" borderId="30" xfId="2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6" fillId="0" borderId="32" xfId="2" applyFont="1" applyBorder="1" applyAlignment="1">
      <alignment horizontal="center" vertical="center"/>
    </xf>
    <xf numFmtId="4" fontId="26" fillId="7" borderId="32" xfId="2" applyNumberFormat="1" applyFont="1" applyFill="1" applyBorder="1" applyAlignment="1">
      <alignment horizontal="center" vertical="center"/>
    </xf>
    <xf numFmtId="0" fontId="6" fillId="0" borderId="19" xfId="2"/>
    <xf numFmtId="0" fontId="6" fillId="0" borderId="19" xfId="43" applyFont="1"/>
    <xf numFmtId="0" fontId="15" fillId="0" borderId="19" xfId="43" applyFont="1"/>
    <xf numFmtId="0" fontId="38" fillId="0" borderId="19" xfId="43" applyFont="1" applyAlignment="1">
      <alignment horizontal="left"/>
    </xf>
    <xf numFmtId="0" fontId="4" fillId="0" borderId="62" xfId="43" applyFont="1" applyBorder="1" applyAlignment="1">
      <alignment horizontal="center" vertical="center"/>
    </xf>
    <xf numFmtId="10" fontId="4" fillId="17" borderId="62" xfId="43" applyNumberFormat="1" applyFont="1" applyFill="1" applyBorder="1" applyAlignment="1" applyProtection="1">
      <alignment horizontal="center" vertical="center"/>
      <protection locked="0"/>
    </xf>
    <xf numFmtId="10" fontId="4" fillId="0" borderId="62" xfId="43" applyNumberFormat="1" applyFont="1" applyBorder="1" applyAlignment="1">
      <alignment horizontal="center" vertical="center"/>
    </xf>
    <xf numFmtId="0" fontId="4" fillId="0" borderId="62" xfId="43" applyFont="1" applyBorder="1" applyAlignment="1">
      <alignment horizontal="center" vertical="center" wrapText="1"/>
    </xf>
    <xf numFmtId="0" fontId="4" fillId="19" borderId="62" xfId="43" applyFont="1" applyFill="1" applyBorder="1" applyAlignment="1">
      <alignment horizontal="center" vertical="center" wrapText="1"/>
    </xf>
    <xf numFmtId="10" fontId="8" fillId="19" borderId="62" xfId="43" applyNumberFormat="1" applyFont="1" applyFill="1" applyBorder="1" applyAlignment="1">
      <alignment horizontal="center" vertical="center"/>
    </xf>
    <xf numFmtId="0" fontId="6" fillId="0" borderId="19" xfId="43" applyFont="1" applyAlignment="1">
      <alignment horizontal="center" vertical="top"/>
    </xf>
    <xf numFmtId="0" fontId="49" fillId="0" borderId="19" xfId="43" applyFont="1" applyAlignment="1">
      <alignment horizontal="center" vertical="top"/>
    </xf>
    <xf numFmtId="172" fontId="6" fillId="0" borderId="19" xfId="43" applyNumberFormat="1" applyFont="1"/>
    <xf numFmtId="0" fontId="6" fillId="0" borderId="59" xfId="43" applyFont="1" applyBorder="1"/>
    <xf numFmtId="0" fontId="4" fillId="0" borderId="19" xfId="43" applyFont="1"/>
    <xf numFmtId="0" fontId="15" fillId="0" borderId="19" xfId="45" applyFont="1" applyAlignment="1">
      <alignment horizontal="left" vertical="top"/>
    </xf>
    <xf numFmtId="0" fontId="6" fillId="0" borderId="19" xfId="43" applyFont="1" applyAlignment="1">
      <alignment vertical="top"/>
    </xf>
    <xf numFmtId="171" fontId="6" fillId="0" borderId="19" xfId="43" applyNumberFormat="1" applyFont="1"/>
    <xf numFmtId="0" fontId="15" fillId="0" borderId="59" xfId="43" applyFont="1" applyBorder="1"/>
    <xf numFmtId="0" fontId="6" fillId="2" borderId="19" xfId="0" applyFont="1" applyFill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17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4" fontId="20" fillId="0" borderId="13" xfId="0" applyNumberFormat="1" applyFont="1" applyBorder="1" applyAlignment="1">
      <alignment horizontal="right" vertical="center" wrapText="1"/>
    </xf>
    <xf numFmtId="4" fontId="20" fillId="0" borderId="18" xfId="0" applyNumberFormat="1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/>
    </xf>
    <xf numFmtId="4" fontId="20" fillId="0" borderId="24" xfId="0" applyNumberFormat="1" applyFont="1" applyBorder="1" applyAlignment="1">
      <alignment horizontal="right" vertical="center" wrapText="1"/>
    </xf>
    <xf numFmtId="4" fontId="20" fillId="0" borderId="4" xfId="0" applyNumberFormat="1" applyFont="1" applyBorder="1" applyAlignment="1">
      <alignment horizontal="right" vertical="center" wrapText="1"/>
    </xf>
    <xf numFmtId="4" fontId="20" fillId="0" borderId="21" xfId="0" applyNumberFormat="1" applyFont="1" applyBorder="1" applyAlignment="1">
      <alignment horizontal="right" vertical="center" wrapText="1"/>
    </xf>
    <xf numFmtId="0" fontId="17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4" fontId="20" fillId="0" borderId="47" xfId="0" applyNumberFormat="1" applyFont="1" applyBorder="1" applyAlignment="1">
      <alignment horizontal="right" vertical="center" wrapText="1"/>
    </xf>
    <xf numFmtId="0" fontId="4" fillId="0" borderId="20" xfId="0" applyFont="1" applyBorder="1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7" fillId="4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9" fillId="5" borderId="39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 wrapText="1"/>
    </xf>
    <xf numFmtId="0" fontId="9" fillId="5" borderId="41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9" fillId="5" borderId="35" xfId="0" applyFont="1" applyFill="1" applyBorder="1" applyAlignment="1">
      <alignment horizontal="center" vertical="center" wrapText="1"/>
    </xf>
    <xf numFmtId="0" fontId="9" fillId="5" borderId="43" xfId="0" applyFont="1" applyFill="1" applyBorder="1" applyAlignment="1">
      <alignment horizontal="center" vertical="center" wrapText="1"/>
    </xf>
    <xf numFmtId="0" fontId="17" fillId="9" borderId="44" xfId="0" applyFont="1" applyFill="1" applyBorder="1" applyAlignment="1">
      <alignment horizontal="center" vertical="center" wrapText="1"/>
    </xf>
    <xf numFmtId="0" fontId="4" fillId="10" borderId="45" xfId="0" applyFont="1" applyFill="1" applyBorder="1" applyAlignment="1">
      <alignment vertical="center"/>
    </xf>
    <xf numFmtId="0" fontId="4" fillId="10" borderId="46" xfId="0" applyFont="1" applyFill="1" applyBorder="1" applyAlignment="1">
      <alignment vertical="center"/>
    </xf>
    <xf numFmtId="44" fontId="9" fillId="12" borderId="38" xfId="11" applyFont="1" applyFill="1" applyBorder="1" applyAlignment="1">
      <alignment horizontal="center" vertical="center" wrapText="1"/>
    </xf>
    <xf numFmtId="0" fontId="9" fillId="11" borderId="38" xfId="0" applyFont="1" applyFill="1" applyBorder="1" applyAlignment="1">
      <alignment horizontal="righ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19" xfId="0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5" fillId="11" borderId="38" xfId="0" applyFont="1" applyFill="1" applyBorder="1" applyAlignment="1">
      <alignment horizontal="right" vertical="center" wrapText="1"/>
    </xf>
    <xf numFmtId="0" fontId="4" fillId="12" borderId="38" xfId="0" applyFont="1" applyFill="1" applyBorder="1" applyAlignment="1">
      <alignment vertical="center"/>
    </xf>
    <xf numFmtId="0" fontId="13" fillId="4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center" wrapText="1"/>
    </xf>
    <xf numFmtId="0" fontId="9" fillId="9" borderId="44" xfId="0" applyFont="1" applyFill="1" applyBorder="1" applyAlignment="1">
      <alignment horizontal="center" vertical="center" wrapText="1"/>
    </xf>
    <xf numFmtId="0" fontId="30" fillId="10" borderId="45" xfId="0" applyFont="1" applyFill="1" applyBorder="1" applyAlignment="1">
      <alignment vertical="center"/>
    </xf>
    <xf numFmtId="0" fontId="30" fillId="10" borderId="46" xfId="0" applyFont="1" applyFill="1" applyBorder="1" applyAlignment="1">
      <alignment vertical="center"/>
    </xf>
    <xf numFmtId="0" fontId="6" fillId="2" borderId="19" xfId="0" applyFont="1" applyFill="1" applyBorder="1" applyAlignment="1">
      <alignment horizontal="left" vertical="center" wrapText="1"/>
    </xf>
    <xf numFmtId="0" fontId="6" fillId="2" borderId="42" xfId="0" applyFont="1" applyFill="1" applyBorder="1" applyAlignment="1">
      <alignment horizontal="left" vertical="center" wrapText="1"/>
    </xf>
    <xf numFmtId="0" fontId="21" fillId="0" borderId="39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9" fillId="10" borderId="44" xfId="0" applyFont="1" applyFill="1" applyBorder="1" applyAlignment="1">
      <alignment horizontal="center" vertical="center"/>
    </xf>
    <xf numFmtId="0" fontId="9" fillId="10" borderId="45" xfId="0" applyFont="1" applyFill="1" applyBorder="1" applyAlignment="1">
      <alignment horizontal="center" vertical="center"/>
    </xf>
    <xf numFmtId="0" fontId="9" fillId="10" borderId="46" xfId="0" applyFont="1" applyFill="1" applyBorder="1" applyAlignment="1">
      <alignment horizontal="center" vertical="center"/>
    </xf>
    <xf numFmtId="0" fontId="15" fillId="5" borderId="39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38" fillId="0" borderId="62" xfId="43" applyFont="1" applyBorder="1" applyAlignment="1">
      <alignment horizontal="left" vertical="center" wrapText="1"/>
    </xf>
    <xf numFmtId="49" fontId="6" fillId="17" borderId="62" xfId="43" applyNumberFormat="1" applyFont="1" applyFill="1" applyBorder="1" applyAlignment="1" applyProtection="1">
      <alignment horizontal="left" vertical="top" wrapText="1"/>
      <protection locked="0"/>
    </xf>
    <xf numFmtId="0" fontId="47" fillId="0" borderId="19" xfId="2" applyFont="1" applyAlignment="1">
      <alignment horizontal="center" vertical="top"/>
    </xf>
    <xf numFmtId="0" fontId="6" fillId="0" borderId="59" xfId="43" applyFont="1" applyBorder="1" applyAlignment="1">
      <alignment horizontal="left" vertical="center"/>
    </xf>
    <xf numFmtId="171" fontId="6" fillId="0" borderId="61" xfId="43" applyNumberFormat="1" applyFont="1" applyBorder="1" applyAlignment="1">
      <alignment horizontal="left"/>
    </xf>
    <xf numFmtId="0" fontId="15" fillId="0" borderId="19" xfId="43" applyFont="1" applyAlignment="1">
      <alignment horizontal="left" vertical="center"/>
    </xf>
    <xf numFmtId="0" fontId="8" fillId="0" borderId="19" xfId="43" applyFont="1" applyAlignment="1">
      <alignment horizontal="left" vertical="center"/>
    </xf>
    <xf numFmtId="0" fontId="6" fillId="0" borderId="62" xfId="43" applyFont="1" applyBorder="1" applyAlignment="1">
      <alignment horizontal="center" vertical="center" wrapText="1"/>
    </xf>
    <xf numFmtId="0" fontId="4" fillId="19" borderId="62" xfId="43" applyFont="1" applyFill="1" applyBorder="1" applyAlignment="1">
      <alignment horizontal="center" vertical="center" wrapText="1"/>
    </xf>
    <xf numFmtId="0" fontId="6" fillId="0" borderId="19" xfId="43" applyFont="1" applyAlignment="1">
      <alignment horizontal="center" vertical="center"/>
    </xf>
    <xf numFmtId="0" fontId="47" fillId="0" borderId="19" xfId="2" applyFont="1" applyAlignment="1">
      <alignment horizontal="right" vertical="center"/>
    </xf>
    <xf numFmtId="0" fontId="48" fillId="0" borderId="19" xfId="2" applyFont="1" applyAlignment="1">
      <alignment horizontal="center"/>
    </xf>
    <xf numFmtId="0" fontId="47" fillId="0" borderId="19" xfId="2" applyFont="1" applyAlignment="1">
      <alignment horizontal="left" vertical="center"/>
    </xf>
    <xf numFmtId="169" fontId="38" fillId="27" borderId="60" xfId="42" applyFont="1" applyFill="1" applyBorder="1" applyAlignment="1" applyProtection="1">
      <alignment horizontal="left"/>
      <protection locked="0"/>
    </xf>
    <xf numFmtId="0" fontId="8" fillId="0" borderId="62" xfId="43" applyFont="1" applyBorder="1" applyAlignment="1">
      <alignment horizontal="center" vertical="center"/>
    </xf>
    <xf numFmtId="4" fontId="8" fillId="0" borderId="62" xfId="43" applyNumberFormat="1" applyFont="1" applyBorder="1" applyAlignment="1">
      <alignment horizontal="center" vertical="center" wrapText="1"/>
    </xf>
    <xf numFmtId="0" fontId="9" fillId="0" borderId="62" xfId="43" applyFont="1" applyBorder="1" applyAlignment="1">
      <alignment horizontal="center"/>
    </xf>
    <xf numFmtId="0" fontId="15" fillId="0" borderId="63" xfId="45" applyFont="1" applyBorder="1" applyAlignment="1">
      <alignment horizontal="left" vertical="top"/>
    </xf>
    <xf numFmtId="0" fontId="15" fillId="0" borderId="64" xfId="45" applyFont="1" applyBorder="1" applyAlignment="1">
      <alignment horizontal="left" vertical="top"/>
    </xf>
    <xf numFmtId="0" fontId="15" fillId="0" borderId="65" xfId="45" applyFont="1" applyBorder="1" applyAlignment="1">
      <alignment horizontal="left" vertical="top"/>
    </xf>
    <xf numFmtId="0" fontId="38" fillId="0" borderId="62" xfId="43" applyFont="1" applyBorder="1" applyAlignment="1">
      <alignment horizontal="left"/>
    </xf>
    <xf numFmtId="10" fontId="38" fillId="17" borderId="62" xfId="43" applyNumberFormat="1" applyFont="1" applyFill="1" applyBorder="1" applyAlignment="1" applyProtection="1">
      <alignment horizontal="center"/>
      <protection locked="0"/>
    </xf>
    <xf numFmtId="0" fontId="38" fillId="0" borderId="62" xfId="43" applyFont="1" applyBorder="1" applyAlignment="1">
      <alignment horizontal="left" wrapText="1"/>
    </xf>
    <xf numFmtId="4" fontId="7" fillId="4" borderId="19" xfId="0" applyNumberFormat="1" applyFont="1" applyFill="1" applyBorder="1" applyAlignment="1">
      <alignment horizontal="center" vertical="center" wrapText="1"/>
    </xf>
    <xf numFmtId="14" fontId="6" fillId="0" borderId="61" xfId="43" applyNumberFormat="1" applyFont="1" applyBorder="1" applyAlignment="1">
      <alignment horizontal="left"/>
    </xf>
  </cellXfs>
  <cellStyles count="107">
    <cellStyle name="20% - Ênfase1 2" xfId="62"/>
    <cellStyle name="20% - Ênfase1 3" xfId="12"/>
    <cellStyle name="20% - Ênfase2 2" xfId="63"/>
    <cellStyle name="20% - Ênfase2 3" xfId="13"/>
    <cellStyle name="20% - Ênfase3 2" xfId="64"/>
    <cellStyle name="20% - Ênfase3 3" xfId="14"/>
    <cellStyle name="20% - Ênfase4 2" xfId="65"/>
    <cellStyle name="20% - Ênfase4 3" xfId="15"/>
    <cellStyle name="20% - Ênfase5 2" xfId="66"/>
    <cellStyle name="20% - Ênfase5 3" xfId="16"/>
    <cellStyle name="20% - Ênfase6 2" xfId="67"/>
    <cellStyle name="20% - Ênfase6 3" xfId="17"/>
    <cellStyle name="40% - Ênfase1 2" xfId="68"/>
    <cellStyle name="40% - Ênfase1 3" xfId="18"/>
    <cellStyle name="40% - Ênfase2 2" xfId="69"/>
    <cellStyle name="40% - Ênfase2 3" xfId="19"/>
    <cellStyle name="40% - Ênfase3 2" xfId="70"/>
    <cellStyle name="40% - Ênfase3 3" xfId="20"/>
    <cellStyle name="40% - Ênfase4 2" xfId="71"/>
    <cellStyle name="40% - Ênfase4 3" xfId="21"/>
    <cellStyle name="40% - Ênfase5 2" xfId="72"/>
    <cellStyle name="40% - Ênfase5 3" xfId="22"/>
    <cellStyle name="40% - Ênfase6 2" xfId="73"/>
    <cellStyle name="40% - Ênfase6 3" xfId="23"/>
    <cellStyle name="60% - Ênfase1 2" xfId="74"/>
    <cellStyle name="60% - Ênfase1 3" xfId="24"/>
    <cellStyle name="60% - Ênfase2 2" xfId="75"/>
    <cellStyle name="60% - Ênfase2 3" xfId="25"/>
    <cellStyle name="60% - Ênfase3 2" xfId="76"/>
    <cellStyle name="60% - Ênfase3 3" xfId="26"/>
    <cellStyle name="60% - Ênfase4 2" xfId="77"/>
    <cellStyle name="60% - Ênfase4 3" xfId="27"/>
    <cellStyle name="60% - Ênfase5 2" xfId="78"/>
    <cellStyle name="60% - Ênfase5 3" xfId="28"/>
    <cellStyle name="60% - Ênfase6 2" xfId="79"/>
    <cellStyle name="60% - Ênfase6 3" xfId="29"/>
    <cellStyle name="Bom 2" xfId="80"/>
    <cellStyle name="Bom 3" xfId="30"/>
    <cellStyle name="Cálculo 2" xfId="81"/>
    <cellStyle name="Cálculo 3" xfId="31"/>
    <cellStyle name="Célula de Verificação 2" xfId="82"/>
    <cellStyle name="Célula de Verificação 3" xfId="32"/>
    <cellStyle name="Célula Vinculada 2" xfId="83"/>
    <cellStyle name="Célula Vinculada 3" xfId="33"/>
    <cellStyle name="Ênfase1 2" xfId="84"/>
    <cellStyle name="Ênfase1 3" xfId="34"/>
    <cellStyle name="Ênfase2 2" xfId="85"/>
    <cellStyle name="Ênfase2 3" xfId="35"/>
    <cellStyle name="Ênfase3 2" xfId="86"/>
    <cellStyle name="Ênfase3 3" xfId="36"/>
    <cellStyle name="Ênfase4 2" xfId="87"/>
    <cellStyle name="Ênfase4 3" xfId="37"/>
    <cellStyle name="Ênfase5 2" xfId="88"/>
    <cellStyle name="Ênfase5 3" xfId="38"/>
    <cellStyle name="Ênfase6 2" xfId="89"/>
    <cellStyle name="Ênfase6 3" xfId="39"/>
    <cellStyle name="Entrada 2" xfId="90"/>
    <cellStyle name="Entrada 3" xfId="40"/>
    <cellStyle name="Moeda" xfId="11" builtinId="4"/>
    <cellStyle name="Moeda 2" xfId="7"/>
    <cellStyle name="Moeda 2 2" xfId="91"/>
    <cellStyle name="Moeda 3" xfId="104"/>
    <cellStyle name="Moeda 4" xfId="41"/>
    <cellStyle name="Moeda_Composicao BDI v2.1" xfId="42"/>
    <cellStyle name="Normal" xfId="0" builtinId="0"/>
    <cellStyle name="Normal 2" xfId="3"/>
    <cellStyle name="Normal 2 2" xfId="4"/>
    <cellStyle name="Normal 2 2 2" xfId="10"/>
    <cellStyle name="Normal 2 3" xfId="9"/>
    <cellStyle name="Normal 2 4" xfId="43"/>
    <cellStyle name="Normal 3" xfId="6"/>
    <cellStyle name="Normal 3 2" xfId="44"/>
    <cellStyle name="Normal 4" xfId="2"/>
    <cellStyle name="Normal 5" xfId="60"/>
    <cellStyle name="Normal 6" xfId="103"/>
    <cellStyle name="Normal_FICHA DE VERIFICAÇÃO PRELIMINAR - Plano R" xfId="45"/>
    <cellStyle name="Nota 2" xfId="92"/>
    <cellStyle name="Nota 3" xfId="46"/>
    <cellStyle name="Porcentagem" xfId="1" builtinId="5"/>
    <cellStyle name="Porcentagem 2" xfId="8"/>
    <cellStyle name="Porcentagem 2 2" xfId="48"/>
    <cellStyle name="Porcentagem 3" xfId="93"/>
    <cellStyle name="Porcentagem 4" xfId="61"/>
    <cellStyle name="Porcentagem 5" xfId="106"/>
    <cellStyle name="Porcentagem 6" xfId="47"/>
    <cellStyle name="Saída 2" xfId="94"/>
    <cellStyle name="Saída 3" xfId="49"/>
    <cellStyle name="Texto de Aviso 2" xfId="95"/>
    <cellStyle name="Texto de Aviso 3" xfId="50"/>
    <cellStyle name="Texto Explicativo 2" xfId="96"/>
    <cellStyle name="Texto Explicativo 3" xfId="51"/>
    <cellStyle name="Título 1 2" xfId="97"/>
    <cellStyle name="Título 1 3" xfId="52"/>
    <cellStyle name="Título 2 2" xfId="98"/>
    <cellStyle name="Título 2 3" xfId="53"/>
    <cellStyle name="Título 3 2" xfId="99"/>
    <cellStyle name="Título 3 3" xfId="54"/>
    <cellStyle name="Título 4 2" xfId="100"/>
    <cellStyle name="Título 4 3" xfId="55"/>
    <cellStyle name="Título 5" xfId="56"/>
    <cellStyle name="Total 2" xfId="101"/>
    <cellStyle name="Total 3" xfId="57"/>
    <cellStyle name="Vírgula 2" xfId="5"/>
    <cellStyle name="Vírgula 2 2" xfId="59"/>
    <cellStyle name="Vírgula 3" xfId="102"/>
    <cellStyle name="Vírgula 4" xfId="105"/>
    <cellStyle name="Vírgula 5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22295</xdr:rowOff>
    </xdr:from>
    <xdr:to>
      <xdr:col>2</xdr:col>
      <xdr:colOff>45720</xdr:colOff>
      <xdr:row>3</xdr:row>
      <xdr:rowOff>191629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A21B1C41-0D62-41FB-AA55-76AE030E4E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45" t="2698" r="5122" b="13217"/>
        <a:stretch/>
      </xdr:blipFill>
      <xdr:spPr>
        <a:xfrm>
          <a:off x="228600" y="22295"/>
          <a:ext cx="1280160" cy="11751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203199</xdr:colOff>
      <xdr:row>0</xdr:row>
      <xdr:rowOff>59856</xdr:rowOff>
    </xdr:from>
    <xdr:to>
      <xdr:col>1</xdr:col>
      <xdr:colOff>640080</xdr:colOff>
      <xdr:row>2</xdr:row>
      <xdr:rowOff>411479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21B1C41-0D62-41FB-AA55-76AE030E4E11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203199" y="59856"/>
          <a:ext cx="881381" cy="8596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114299</xdr:rowOff>
    </xdr:from>
    <xdr:to>
      <xdr:col>1</xdr:col>
      <xdr:colOff>274320</xdr:colOff>
      <xdr:row>2</xdr:row>
      <xdr:rowOff>419054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21B1C41-0D62-41FB-AA55-76AE030E4E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45" t="2698" r="5122" b="13217"/>
        <a:stretch/>
      </xdr:blipFill>
      <xdr:spPr>
        <a:xfrm>
          <a:off x="53340" y="114299"/>
          <a:ext cx="838200" cy="8076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M%20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>
        <row r="6">
          <cell r="F6" t="str">
            <v>Florianópolis/SC</v>
          </cell>
        </row>
        <row r="18">
          <cell r="F18" t="str">
            <v>NÃO DESONERADO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</sheetData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6"/>
  <sheetViews>
    <sheetView tabSelected="1" view="pageBreakPreview" zoomScaleNormal="100" zoomScaleSheetLayoutView="100" workbookViewId="0">
      <selection activeCell="J8" sqref="J8"/>
    </sheetView>
  </sheetViews>
  <sheetFormatPr defaultColWidth="12.625" defaultRowHeight="14.25" x14ac:dyDescent="0.2"/>
  <cols>
    <col min="1" max="1" width="9.25" style="107" customWidth="1"/>
    <col min="2" max="2" width="10" style="107" customWidth="1"/>
    <col min="3" max="3" width="9.375" style="107" customWidth="1"/>
    <col min="4" max="4" width="60" style="50" customWidth="1"/>
    <col min="5" max="5" width="10.5" style="50" customWidth="1"/>
    <col min="6" max="6" width="8.25" style="50" customWidth="1"/>
    <col min="7" max="7" width="10" style="50" bestFit="1" customWidth="1"/>
    <col min="8" max="8" width="12.875" style="50" customWidth="1"/>
    <col min="9" max="9" width="11.25" style="50" customWidth="1"/>
    <col min="10" max="10" width="11" style="50" customWidth="1"/>
    <col min="11" max="11" width="8.125" style="50" hidden="1" customWidth="1"/>
    <col min="12" max="12" width="9.875" style="50" hidden="1" customWidth="1"/>
    <col min="13" max="13" width="6.75" style="50" hidden="1" customWidth="1"/>
    <col min="14" max="14" width="8" style="50" hidden="1" customWidth="1"/>
    <col min="15" max="15" width="6.75" style="50" hidden="1" customWidth="1"/>
    <col min="16" max="16" width="8" style="50" hidden="1" customWidth="1"/>
    <col min="17" max="17" width="6.75" style="50" hidden="1" customWidth="1"/>
    <col min="18" max="18" width="8.875" style="50" hidden="1" customWidth="1"/>
    <col min="19" max="19" width="7.125" style="50" hidden="1" customWidth="1"/>
    <col min="20" max="20" width="8.875" style="50" hidden="1" customWidth="1"/>
    <col min="21" max="21" width="6.75" style="50" hidden="1" customWidth="1"/>
    <col min="22" max="22" width="8.875" style="50" hidden="1" customWidth="1"/>
    <col min="23" max="23" width="6.75" style="50" hidden="1" customWidth="1"/>
    <col min="24" max="24" width="8" style="50" hidden="1" customWidth="1"/>
    <col min="25" max="25" width="7.125" style="50" hidden="1" customWidth="1"/>
    <col min="26" max="26" width="8" style="50" hidden="1" customWidth="1"/>
    <col min="27" max="27" width="7.125" style="50" hidden="1" customWidth="1"/>
    <col min="28" max="28" width="13.5" style="50" hidden="1" customWidth="1"/>
    <col min="29" max="29" width="6.75" style="50" hidden="1" customWidth="1"/>
    <col min="30" max="30" width="13.5" style="50" hidden="1" customWidth="1"/>
    <col min="31" max="31" width="6.75" style="50" hidden="1" customWidth="1"/>
    <col min="32" max="32" width="13.5" style="50" hidden="1" customWidth="1"/>
    <col min="33" max="33" width="12.875" style="50" hidden="1" customWidth="1"/>
    <col min="34" max="34" width="13.5" style="50" hidden="1" customWidth="1"/>
    <col min="35" max="46" width="12.875" style="50" hidden="1" customWidth="1"/>
    <col min="47" max="16384" width="12.625" style="50"/>
  </cols>
  <sheetData>
    <row r="1" spans="1:46" ht="13.9" customHeight="1" x14ac:dyDescent="0.2">
      <c r="A1" s="84"/>
      <c r="B1" s="102"/>
      <c r="C1" s="102"/>
      <c r="D1" s="221" t="s">
        <v>256</v>
      </c>
      <c r="E1" s="222"/>
      <c r="F1" s="76"/>
      <c r="G1" s="76"/>
      <c r="H1" s="76"/>
      <c r="I1" s="76"/>
      <c r="J1" s="77"/>
    </row>
    <row r="2" spans="1:46" s="12" customFormat="1" ht="25.9" customHeight="1" x14ac:dyDescent="0.2">
      <c r="A2" s="108"/>
      <c r="B2" s="104"/>
      <c r="C2" s="104"/>
      <c r="D2" s="223"/>
      <c r="E2" s="224"/>
      <c r="F2" s="78" t="s">
        <v>0</v>
      </c>
      <c r="G2" s="219" t="s">
        <v>169</v>
      </c>
      <c r="H2" s="219"/>
      <c r="I2" s="219"/>
      <c r="J2" s="220"/>
      <c r="K2" s="14"/>
      <c r="L2" s="11"/>
      <c r="M2" s="14"/>
      <c r="N2" s="11"/>
      <c r="O2" s="14"/>
      <c r="P2" s="11"/>
      <c r="Q2" s="14"/>
      <c r="R2" s="11"/>
      <c r="S2" s="14"/>
      <c r="T2" s="11"/>
      <c r="U2" s="14"/>
      <c r="W2" s="13" t="s">
        <v>2</v>
      </c>
      <c r="X2" s="11"/>
      <c r="Y2" s="14"/>
      <c r="Z2" s="11"/>
      <c r="AA2" s="14"/>
      <c r="AB2" s="11"/>
      <c r="AC2" s="14"/>
      <c r="AD2" s="11"/>
      <c r="AE2" s="14"/>
      <c r="AF2" s="11"/>
    </row>
    <row r="3" spans="1:46" s="12" customFormat="1" ht="38.25" x14ac:dyDescent="0.2">
      <c r="A3" s="109"/>
      <c r="B3" s="101"/>
      <c r="C3" s="101"/>
      <c r="D3" s="223"/>
      <c r="E3" s="224"/>
      <c r="F3" s="78" t="s">
        <v>1</v>
      </c>
      <c r="G3" s="75">
        <v>0.2233</v>
      </c>
      <c r="H3" s="15"/>
      <c r="I3" s="15"/>
      <c r="J3" s="79"/>
      <c r="K3" s="18"/>
      <c r="L3" s="16"/>
      <c r="M3" s="18"/>
      <c r="N3" s="16"/>
      <c r="O3" s="18"/>
      <c r="P3" s="16"/>
      <c r="Q3" s="18"/>
      <c r="R3" s="16"/>
      <c r="S3" s="18"/>
      <c r="T3" s="16"/>
      <c r="U3" s="18"/>
      <c r="W3" s="17" t="s">
        <v>47</v>
      </c>
      <c r="X3" s="16"/>
      <c r="Y3" s="18"/>
      <c r="Z3" s="16"/>
      <c r="AA3" s="18"/>
      <c r="AB3" s="16"/>
      <c r="AC3" s="18"/>
      <c r="AD3" s="16"/>
      <c r="AE3" s="18"/>
      <c r="AF3" s="16"/>
    </row>
    <row r="4" spans="1:46" s="12" customFormat="1" ht="16.5" thickBot="1" x14ac:dyDescent="0.25">
      <c r="A4" s="110"/>
      <c r="B4" s="103"/>
      <c r="C4" s="103"/>
      <c r="D4" s="225"/>
      <c r="E4" s="226"/>
      <c r="F4" s="81"/>
      <c r="G4" s="82"/>
      <c r="H4" s="82"/>
      <c r="I4" s="80"/>
      <c r="J4" s="83"/>
      <c r="K4" s="18"/>
      <c r="L4" s="16"/>
      <c r="M4" s="18"/>
      <c r="N4" s="16"/>
      <c r="O4" s="18"/>
      <c r="P4" s="16"/>
      <c r="Q4" s="18"/>
      <c r="R4" s="16"/>
      <c r="S4" s="18"/>
      <c r="T4" s="16"/>
      <c r="U4" s="18"/>
      <c r="V4" s="16"/>
      <c r="W4" s="18"/>
      <c r="X4" s="16"/>
      <c r="Y4" s="18"/>
      <c r="Z4" s="16"/>
      <c r="AA4" s="18"/>
      <c r="AB4" s="16"/>
      <c r="AC4" s="18"/>
      <c r="AD4" s="16"/>
      <c r="AE4" s="18"/>
      <c r="AF4" s="16"/>
      <c r="AG4" s="18"/>
      <c r="AH4" s="16"/>
      <c r="AI4" s="18"/>
      <c r="AJ4" s="16"/>
      <c r="AK4" s="18"/>
      <c r="AL4" s="16"/>
      <c r="AM4" s="18"/>
      <c r="AN4" s="16"/>
      <c r="AO4" s="18"/>
      <c r="AP4" s="16"/>
      <c r="AQ4" s="18"/>
      <c r="AR4" s="16"/>
      <c r="AS4" s="18"/>
      <c r="AT4" s="16"/>
    </row>
    <row r="5" spans="1:46" s="12" customFormat="1" ht="19.5" x14ac:dyDescent="0.2">
      <c r="A5" s="227" t="s">
        <v>48</v>
      </c>
      <c r="B5" s="228"/>
      <c r="C5" s="228"/>
      <c r="D5" s="228"/>
      <c r="E5" s="228"/>
      <c r="F5" s="228"/>
      <c r="G5" s="228"/>
      <c r="H5" s="228"/>
      <c r="I5" s="228"/>
      <c r="J5" s="229"/>
      <c r="K5" s="198" t="s">
        <v>3</v>
      </c>
      <c r="L5" s="199"/>
      <c r="M5" s="200" t="s">
        <v>4</v>
      </c>
      <c r="N5" s="201"/>
      <c r="O5" s="200" t="s">
        <v>5</v>
      </c>
      <c r="P5" s="199"/>
      <c r="Q5" s="200" t="s">
        <v>6</v>
      </c>
      <c r="R5" s="199"/>
      <c r="S5" s="200" t="s">
        <v>7</v>
      </c>
      <c r="T5" s="199"/>
      <c r="U5" s="200" t="s">
        <v>8</v>
      </c>
      <c r="V5" s="199"/>
      <c r="W5" s="200" t="s">
        <v>9</v>
      </c>
      <c r="X5" s="199"/>
      <c r="Y5" s="209" t="s">
        <v>10</v>
      </c>
      <c r="Z5" s="210"/>
      <c r="AA5" s="196" t="s">
        <v>11</v>
      </c>
      <c r="AB5" s="197"/>
      <c r="AC5" s="213" t="s">
        <v>12</v>
      </c>
      <c r="AD5" s="214"/>
      <c r="AE5" s="215" t="s">
        <v>13</v>
      </c>
      <c r="AF5" s="216"/>
      <c r="AG5" s="215" t="s">
        <v>14</v>
      </c>
      <c r="AH5" s="216"/>
      <c r="AI5" s="196" t="s">
        <v>15</v>
      </c>
      <c r="AJ5" s="197"/>
      <c r="AK5" s="213" t="s">
        <v>16</v>
      </c>
      <c r="AL5" s="197"/>
      <c r="AM5" s="213" t="s">
        <v>17</v>
      </c>
      <c r="AN5" s="197"/>
      <c r="AO5" s="213" t="s">
        <v>18</v>
      </c>
      <c r="AP5" s="197"/>
      <c r="AQ5" s="213" t="s">
        <v>19</v>
      </c>
      <c r="AR5" s="197"/>
      <c r="AS5" s="213" t="s">
        <v>20</v>
      </c>
      <c r="AT5" s="197"/>
    </row>
    <row r="6" spans="1:46" s="12" customFormat="1" ht="45" x14ac:dyDescent="0.2">
      <c r="A6" s="89" t="s">
        <v>21</v>
      </c>
      <c r="B6" s="89" t="s">
        <v>22</v>
      </c>
      <c r="C6" s="89" t="s">
        <v>179</v>
      </c>
      <c r="D6" s="89" t="s">
        <v>23</v>
      </c>
      <c r="E6" s="89" t="s">
        <v>24</v>
      </c>
      <c r="F6" s="89" t="s">
        <v>25</v>
      </c>
      <c r="G6" s="89" t="s">
        <v>52</v>
      </c>
      <c r="H6" s="89" t="s">
        <v>53</v>
      </c>
      <c r="I6" s="89" t="s">
        <v>26</v>
      </c>
      <c r="J6" s="90" t="s">
        <v>27</v>
      </c>
      <c r="K6" s="8" t="s">
        <v>25</v>
      </c>
      <c r="L6" s="4" t="s">
        <v>26</v>
      </c>
      <c r="M6" s="3" t="s">
        <v>25</v>
      </c>
      <c r="N6" s="5" t="s">
        <v>26</v>
      </c>
      <c r="O6" s="3" t="s">
        <v>25</v>
      </c>
      <c r="P6" s="4" t="s">
        <v>26</v>
      </c>
      <c r="Q6" s="3" t="s">
        <v>25</v>
      </c>
      <c r="R6" s="4" t="s">
        <v>26</v>
      </c>
      <c r="S6" s="3" t="s">
        <v>25</v>
      </c>
      <c r="T6" s="4" t="s">
        <v>26</v>
      </c>
      <c r="U6" s="3" t="s">
        <v>25</v>
      </c>
      <c r="V6" s="4" t="s">
        <v>26</v>
      </c>
      <c r="W6" s="3" t="s">
        <v>25</v>
      </c>
      <c r="X6" s="5" t="s">
        <v>26</v>
      </c>
      <c r="Y6" s="6" t="s">
        <v>25</v>
      </c>
      <c r="Z6" s="7" t="s">
        <v>26</v>
      </c>
      <c r="AA6" s="8" t="s">
        <v>25</v>
      </c>
      <c r="AB6" s="2" t="s">
        <v>26</v>
      </c>
      <c r="AC6" s="2" t="s">
        <v>25</v>
      </c>
      <c r="AD6" s="5" t="s">
        <v>26</v>
      </c>
      <c r="AE6" s="9" t="s">
        <v>25</v>
      </c>
      <c r="AF6" s="10" t="s">
        <v>26</v>
      </c>
      <c r="AG6" s="9" t="s">
        <v>25</v>
      </c>
      <c r="AH6" s="10" t="s">
        <v>26</v>
      </c>
      <c r="AI6" s="8" t="s">
        <v>25</v>
      </c>
      <c r="AJ6" s="2" t="s">
        <v>26</v>
      </c>
      <c r="AK6" s="2" t="s">
        <v>25</v>
      </c>
      <c r="AL6" s="2" t="s">
        <v>26</v>
      </c>
      <c r="AM6" s="2" t="s">
        <v>25</v>
      </c>
      <c r="AN6" s="2" t="s">
        <v>26</v>
      </c>
      <c r="AO6" s="2" t="s">
        <v>25</v>
      </c>
      <c r="AP6" s="2" t="s">
        <v>26</v>
      </c>
      <c r="AQ6" s="2" t="s">
        <v>25</v>
      </c>
      <c r="AR6" s="2" t="s">
        <v>26</v>
      </c>
      <c r="AS6" s="2" t="s">
        <v>25</v>
      </c>
      <c r="AT6" s="2" t="s">
        <v>26</v>
      </c>
    </row>
    <row r="7" spans="1:46" s="12" customFormat="1" x14ac:dyDescent="0.2">
      <c r="A7" s="105" t="s">
        <v>28</v>
      </c>
      <c r="B7" s="105"/>
      <c r="C7" s="105"/>
      <c r="D7" s="91" t="s">
        <v>49</v>
      </c>
      <c r="E7" s="91"/>
      <c r="F7" s="92"/>
      <c r="G7" s="91"/>
      <c r="H7" s="91"/>
      <c r="I7" s="93">
        <f>I8</f>
        <v>3111.2678219999998</v>
      </c>
      <c r="J7" s="94">
        <f>J8</f>
        <v>4.427485978321271E-2</v>
      </c>
      <c r="K7" s="26"/>
      <c r="L7" s="22">
        <v>4377393.2076823991</v>
      </c>
      <c r="M7" s="21"/>
      <c r="N7" s="23">
        <v>0</v>
      </c>
      <c r="O7" s="21"/>
      <c r="P7" s="22">
        <v>0</v>
      </c>
      <c r="Q7" s="21"/>
      <c r="R7" s="22">
        <v>0</v>
      </c>
      <c r="S7" s="21"/>
      <c r="T7" s="22">
        <v>0</v>
      </c>
      <c r="U7" s="21"/>
      <c r="V7" s="22">
        <v>0</v>
      </c>
      <c r="W7" s="21"/>
      <c r="X7" s="23">
        <v>0</v>
      </c>
      <c r="Y7" s="24"/>
      <c r="Z7" s="25">
        <v>0</v>
      </c>
      <c r="AA7" s="26"/>
      <c r="AB7" s="20">
        <v>0</v>
      </c>
      <c r="AC7" s="19"/>
      <c r="AD7" s="23">
        <v>0</v>
      </c>
      <c r="AE7" s="27"/>
      <c r="AF7" s="28">
        <v>0</v>
      </c>
      <c r="AG7" s="27"/>
      <c r="AH7" s="28">
        <v>0</v>
      </c>
      <c r="AI7" s="26"/>
      <c r="AJ7" s="20">
        <v>0</v>
      </c>
      <c r="AK7" s="19"/>
      <c r="AL7" s="20">
        <v>0</v>
      </c>
      <c r="AM7" s="19"/>
      <c r="AN7" s="20">
        <v>0</v>
      </c>
      <c r="AO7" s="19"/>
      <c r="AP7" s="20">
        <v>0</v>
      </c>
      <c r="AQ7" s="19"/>
      <c r="AR7" s="20">
        <v>0</v>
      </c>
      <c r="AS7" s="19"/>
      <c r="AT7" s="20">
        <v>0</v>
      </c>
    </row>
    <row r="8" spans="1:46" s="12" customFormat="1" x14ac:dyDescent="0.2">
      <c r="A8" s="96" t="s">
        <v>172</v>
      </c>
      <c r="B8" s="96">
        <v>13</v>
      </c>
      <c r="C8" s="96" t="s">
        <v>54</v>
      </c>
      <c r="D8" s="95" t="s">
        <v>51</v>
      </c>
      <c r="E8" s="96" t="s">
        <v>180</v>
      </c>
      <c r="F8" s="97">
        <v>1</v>
      </c>
      <c r="G8" s="98">
        <v>2543.3399999999997</v>
      </c>
      <c r="H8" s="98">
        <v>3111.2678219999998</v>
      </c>
      <c r="I8" s="98">
        <v>3111.2678219999998</v>
      </c>
      <c r="J8" s="99">
        <v>4.427485978321271E-2</v>
      </c>
      <c r="K8" s="85">
        <v>1684.84</v>
      </c>
      <c r="L8" s="30">
        <v>4285120.9655999988</v>
      </c>
      <c r="M8" s="31">
        <v>0</v>
      </c>
      <c r="N8" s="32">
        <v>0</v>
      </c>
      <c r="O8" s="31"/>
      <c r="P8" s="30">
        <v>0</v>
      </c>
      <c r="Q8" s="31"/>
      <c r="R8" s="30">
        <v>0</v>
      </c>
      <c r="S8" s="31"/>
      <c r="T8" s="30">
        <v>0</v>
      </c>
      <c r="U8" s="31"/>
      <c r="V8" s="30">
        <v>0</v>
      </c>
      <c r="W8" s="31"/>
      <c r="X8" s="32">
        <v>0</v>
      </c>
      <c r="Y8" s="33"/>
      <c r="Z8" s="34">
        <v>0</v>
      </c>
      <c r="AA8" s="35"/>
      <c r="AB8" s="29">
        <v>0</v>
      </c>
      <c r="AC8" s="29"/>
      <c r="AD8" s="36">
        <v>0</v>
      </c>
      <c r="AE8" s="37"/>
      <c r="AF8" s="38">
        <v>0</v>
      </c>
      <c r="AG8" s="37"/>
      <c r="AH8" s="38">
        <v>0</v>
      </c>
      <c r="AI8" s="39"/>
      <c r="AJ8" s="29">
        <v>0</v>
      </c>
      <c r="AK8" s="29"/>
      <c r="AL8" s="29">
        <v>0</v>
      </c>
      <c r="AM8" s="29"/>
      <c r="AN8" s="29">
        <v>0</v>
      </c>
      <c r="AO8" s="29"/>
      <c r="AP8" s="29">
        <v>0</v>
      </c>
      <c r="AQ8" s="29"/>
      <c r="AR8" s="29">
        <v>0</v>
      </c>
      <c r="AS8" s="29"/>
      <c r="AT8" s="29">
        <v>0</v>
      </c>
    </row>
    <row r="9" spans="1:46" s="12" customFormat="1" x14ac:dyDescent="0.2">
      <c r="A9" s="105">
        <v>2</v>
      </c>
      <c r="B9" s="105"/>
      <c r="C9" s="105"/>
      <c r="D9" s="91" t="s">
        <v>29</v>
      </c>
      <c r="E9" s="91"/>
      <c r="F9" s="92"/>
      <c r="G9" s="91"/>
      <c r="H9" s="91"/>
      <c r="I9" s="93">
        <f>SUM(I10:I18)</f>
        <v>6195.8437848151007</v>
      </c>
      <c r="J9" s="94">
        <f>SUM(J10:J18)</f>
        <v>8.8169881381358797E-2</v>
      </c>
      <c r="K9" s="26"/>
      <c r="L9" s="22">
        <v>65458.632697199995</v>
      </c>
      <c r="M9" s="21"/>
      <c r="N9" s="23">
        <v>0</v>
      </c>
      <c r="O9" s="21"/>
      <c r="P9" s="22">
        <v>0</v>
      </c>
      <c r="Q9" s="21"/>
      <c r="R9" s="22">
        <v>0</v>
      </c>
      <c r="S9" s="21"/>
      <c r="T9" s="22">
        <v>0</v>
      </c>
      <c r="U9" s="21"/>
      <c r="V9" s="22">
        <v>0</v>
      </c>
      <c r="W9" s="21"/>
      <c r="X9" s="23">
        <v>0</v>
      </c>
      <c r="Y9" s="24"/>
      <c r="Z9" s="25">
        <v>0</v>
      </c>
      <c r="AA9" s="26"/>
      <c r="AB9" s="20">
        <v>0</v>
      </c>
      <c r="AC9" s="19"/>
      <c r="AD9" s="23">
        <v>0</v>
      </c>
      <c r="AE9" s="27"/>
      <c r="AF9" s="28">
        <v>0</v>
      </c>
      <c r="AG9" s="27"/>
      <c r="AH9" s="28">
        <v>0</v>
      </c>
      <c r="AI9" s="26"/>
      <c r="AJ9" s="20">
        <v>0</v>
      </c>
      <c r="AK9" s="19"/>
      <c r="AL9" s="20">
        <v>0</v>
      </c>
      <c r="AM9" s="19"/>
      <c r="AN9" s="20">
        <v>0</v>
      </c>
      <c r="AO9" s="19"/>
      <c r="AP9" s="20">
        <v>0</v>
      </c>
      <c r="AQ9" s="19"/>
      <c r="AR9" s="20">
        <v>0</v>
      </c>
      <c r="AS9" s="19"/>
      <c r="AT9" s="20">
        <v>0</v>
      </c>
    </row>
    <row r="10" spans="1:46" s="12" customFormat="1" ht="38.25" x14ac:dyDescent="0.2">
      <c r="A10" s="96" t="s">
        <v>171</v>
      </c>
      <c r="B10" s="96">
        <v>103689</v>
      </c>
      <c r="C10" s="96" t="s">
        <v>30</v>
      </c>
      <c r="D10" s="95" t="s">
        <v>174</v>
      </c>
      <c r="E10" s="96" t="s">
        <v>79</v>
      </c>
      <c r="F10" s="97">
        <v>2</v>
      </c>
      <c r="G10" s="98">
        <v>467.16</v>
      </c>
      <c r="H10" s="98">
        <v>571.47682800000007</v>
      </c>
      <c r="I10" s="98">
        <v>1142.9536560000001</v>
      </c>
      <c r="J10" s="99">
        <v>1.6264788424926006E-2</v>
      </c>
      <c r="K10" s="85">
        <v>4</v>
      </c>
      <c r="L10" s="30">
        <v>1868.64</v>
      </c>
      <c r="M10" s="31">
        <v>0</v>
      </c>
      <c r="N10" s="32">
        <v>0</v>
      </c>
      <c r="O10" s="31"/>
      <c r="P10" s="30">
        <v>0</v>
      </c>
      <c r="Q10" s="31"/>
      <c r="R10" s="30">
        <v>0</v>
      </c>
      <c r="S10" s="31"/>
      <c r="T10" s="30">
        <v>0</v>
      </c>
      <c r="U10" s="31"/>
      <c r="V10" s="30">
        <v>0</v>
      </c>
      <c r="W10" s="31"/>
      <c r="X10" s="32">
        <v>0</v>
      </c>
      <c r="Y10" s="33"/>
      <c r="Z10" s="34">
        <v>0</v>
      </c>
      <c r="AA10" s="35"/>
      <c r="AB10" s="29">
        <v>0</v>
      </c>
      <c r="AC10" s="29"/>
      <c r="AD10" s="36">
        <v>0</v>
      </c>
      <c r="AE10" s="37"/>
      <c r="AF10" s="38">
        <v>0</v>
      </c>
      <c r="AG10" s="37"/>
      <c r="AH10" s="38">
        <v>0</v>
      </c>
      <c r="AI10" s="39"/>
      <c r="AJ10" s="29">
        <v>0</v>
      </c>
      <c r="AK10" s="29"/>
      <c r="AL10" s="29">
        <v>0</v>
      </c>
      <c r="AM10" s="29"/>
      <c r="AN10" s="29">
        <v>0</v>
      </c>
      <c r="AO10" s="29"/>
      <c r="AP10" s="29">
        <v>0</v>
      </c>
      <c r="AQ10" s="29"/>
      <c r="AR10" s="29">
        <v>0</v>
      </c>
      <c r="AS10" s="29"/>
      <c r="AT10" s="29">
        <v>0</v>
      </c>
    </row>
    <row r="11" spans="1:46" s="12" customFormat="1" ht="25.5" x14ac:dyDescent="0.2">
      <c r="A11" s="96"/>
      <c r="B11" s="96"/>
      <c r="C11" s="96"/>
      <c r="D11" s="95" t="s">
        <v>157</v>
      </c>
      <c r="E11" s="96" t="s">
        <v>180</v>
      </c>
      <c r="F11" s="97">
        <v>1</v>
      </c>
      <c r="G11" s="98">
        <v>199.48</v>
      </c>
      <c r="H11" s="98">
        <v>244.02388400000001</v>
      </c>
      <c r="I11" s="98">
        <v>244.02388400000001</v>
      </c>
      <c r="J11" s="99">
        <v>3.4725789825801002E-3</v>
      </c>
      <c r="K11" s="85"/>
      <c r="L11" s="30"/>
      <c r="M11" s="31"/>
      <c r="N11" s="36"/>
      <c r="O11" s="31"/>
      <c r="P11" s="30"/>
      <c r="Q11" s="31"/>
      <c r="R11" s="30"/>
      <c r="S11" s="31"/>
      <c r="T11" s="30"/>
      <c r="U11" s="31"/>
      <c r="V11" s="30"/>
      <c r="W11" s="31"/>
      <c r="X11" s="36"/>
      <c r="Y11" s="33"/>
      <c r="Z11" s="34"/>
      <c r="AA11" s="39"/>
      <c r="AB11" s="29"/>
      <c r="AC11" s="29"/>
      <c r="AD11" s="36"/>
      <c r="AE11" s="37"/>
      <c r="AF11" s="38"/>
      <c r="AG11" s="37"/>
      <c r="AH11" s="38"/>
      <c r="AI11" s="3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</row>
    <row r="12" spans="1:46" s="12" customFormat="1" x14ac:dyDescent="0.2">
      <c r="A12" s="96" t="s">
        <v>173</v>
      </c>
      <c r="B12" s="96">
        <v>5</v>
      </c>
      <c r="C12" s="96" t="s">
        <v>54</v>
      </c>
      <c r="D12" s="95" t="s">
        <v>88</v>
      </c>
      <c r="E12" s="96" t="s">
        <v>31</v>
      </c>
      <c r="F12" s="97">
        <v>24.9</v>
      </c>
      <c r="G12" s="98">
        <v>13.85103</v>
      </c>
      <c r="H12" s="98">
        <v>16.943964999000002</v>
      </c>
      <c r="I12" s="98">
        <v>421.9047284751</v>
      </c>
      <c r="J12" s="99">
        <v>6.0039102268931843E-3</v>
      </c>
      <c r="K12" s="85">
        <v>1684.84</v>
      </c>
      <c r="L12" s="30">
        <v>23336.769385199997</v>
      </c>
      <c r="M12" s="31">
        <v>0</v>
      </c>
      <c r="N12" s="32">
        <v>0</v>
      </c>
      <c r="O12" s="31"/>
      <c r="P12" s="30">
        <v>0</v>
      </c>
      <c r="Q12" s="31"/>
      <c r="R12" s="30">
        <v>0</v>
      </c>
      <c r="S12" s="31"/>
      <c r="T12" s="30">
        <v>0</v>
      </c>
      <c r="U12" s="31"/>
      <c r="V12" s="30">
        <v>0</v>
      </c>
      <c r="W12" s="31"/>
      <c r="X12" s="32">
        <v>0</v>
      </c>
      <c r="Y12" s="33"/>
      <c r="Z12" s="34">
        <v>0</v>
      </c>
      <c r="AA12" s="35"/>
      <c r="AB12" s="29">
        <v>0</v>
      </c>
      <c r="AC12" s="29"/>
      <c r="AD12" s="36">
        <v>0</v>
      </c>
      <c r="AE12" s="37"/>
      <c r="AF12" s="38">
        <v>0</v>
      </c>
      <c r="AG12" s="37"/>
      <c r="AH12" s="38">
        <v>0</v>
      </c>
      <c r="AI12" s="39"/>
      <c r="AJ12" s="29">
        <v>0</v>
      </c>
      <c r="AK12" s="29"/>
      <c r="AL12" s="29">
        <v>0</v>
      </c>
      <c r="AM12" s="29"/>
      <c r="AN12" s="29">
        <v>0</v>
      </c>
      <c r="AO12" s="29"/>
      <c r="AP12" s="29">
        <v>0</v>
      </c>
      <c r="AQ12" s="29"/>
      <c r="AR12" s="29">
        <v>0</v>
      </c>
      <c r="AS12" s="29"/>
      <c r="AT12" s="29">
        <v>0</v>
      </c>
    </row>
    <row r="13" spans="1:46" s="12" customFormat="1" ht="25.5" x14ac:dyDescent="0.2">
      <c r="A13" s="96" t="s">
        <v>175</v>
      </c>
      <c r="B13" s="96">
        <v>97638</v>
      </c>
      <c r="C13" s="96" t="s">
        <v>30</v>
      </c>
      <c r="D13" s="95" t="s">
        <v>170</v>
      </c>
      <c r="E13" s="96" t="s">
        <v>79</v>
      </c>
      <c r="F13" s="97">
        <v>13.92</v>
      </c>
      <c r="G13" s="98">
        <v>9.35</v>
      </c>
      <c r="H13" s="98">
        <v>11.437855000000001</v>
      </c>
      <c r="I13" s="98">
        <v>159.2149416</v>
      </c>
      <c r="J13" s="99">
        <v>2.2657063351752818E-3</v>
      </c>
      <c r="K13" s="85">
        <v>172</v>
      </c>
      <c r="L13" s="30">
        <v>1608.2</v>
      </c>
      <c r="M13" s="31">
        <v>0</v>
      </c>
      <c r="N13" s="32">
        <v>0</v>
      </c>
      <c r="O13" s="31"/>
      <c r="P13" s="30">
        <v>0</v>
      </c>
      <c r="Q13" s="31"/>
      <c r="R13" s="30">
        <v>0</v>
      </c>
      <c r="S13" s="31"/>
      <c r="T13" s="30">
        <v>0</v>
      </c>
      <c r="U13" s="31"/>
      <c r="V13" s="30">
        <v>0</v>
      </c>
      <c r="W13" s="31"/>
      <c r="X13" s="32">
        <v>0</v>
      </c>
      <c r="Y13" s="33"/>
      <c r="Z13" s="34">
        <v>0</v>
      </c>
      <c r="AA13" s="35"/>
      <c r="AB13" s="29">
        <v>0</v>
      </c>
      <c r="AC13" s="29"/>
      <c r="AD13" s="36">
        <v>0</v>
      </c>
      <c r="AE13" s="37"/>
      <c r="AF13" s="38">
        <v>0</v>
      </c>
      <c r="AG13" s="37"/>
      <c r="AH13" s="38">
        <v>0</v>
      </c>
      <c r="AI13" s="39"/>
      <c r="AJ13" s="29">
        <v>0</v>
      </c>
      <c r="AK13" s="29"/>
      <c r="AL13" s="29">
        <v>0</v>
      </c>
      <c r="AM13" s="29"/>
      <c r="AN13" s="29">
        <v>0</v>
      </c>
      <c r="AO13" s="29"/>
      <c r="AP13" s="29">
        <v>0</v>
      </c>
      <c r="AQ13" s="29"/>
      <c r="AR13" s="29">
        <v>0</v>
      </c>
      <c r="AS13" s="29"/>
      <c r="AT13" s="29">
        <v>0</v>
      </c>
    </row>
    <row r="14" spans="1:46" s="12" customFormat="1" x14ac:dyDescent="0.2">
      <c r="A14" s="96" t="s">
        <v>176</v>
      </c>
      <c r="B14" s="96">
        <v>1</v>
      </c>
      <c r="C14" s="96" t="s">
        <v>54</v>
      </c>
      <c r="D14" s="95" t="s">
        <v>66</v>
      </c>
      <c r="E14" s="96" t="s">
        <v>79</v>
      </c>
      <c r="F14" s="97">
        <v>36</v>
      </c>
      <c r="G14" s="98">
        <v>23.966799999999999</v>
      </c>
      <c r="H14" s="98">
        <v>29.318586440000001</v>
      </c>
      <c r="I14" s="98">
        <v>1055.4691118400001</v>
      </c>
      <c r="J14" s="99">
        <v>1.5019840658458126E-2</v>
      </c>
      <c r="K14" s="85">
        <v>1684.84</v>
      </c>
      <c r="L14" s="30">
        <v>40380.223311999995</v>
      </c>
      <c r="M14" s="31">
        <v>0</v>
      </c>
      <c r="N14" s="32">
        <v>0</v>
      </c>
      <c r="O14" s="31"/>
      <c r="P14" s="30">
        <v>0</v>
      </c>
      <c r="Q14" s="31"/>
      <c r="R14" s="30">
        <v>0</v>
      </c>
      <c r="S14" s="31"/>
      <c r="T14" s="30">
        <v>0</v>
      </c>
      <c r="U14" s="31"/>
      <c r="V14" s="30">
        <v>0</v>
      </c>
      <c r="W14" s="31"/>
      <c r="X14" s="32">
        <v>0</v>
      </c>
      <c r="Y14" s="33"/>
      <c r="Z14" s="34">
        <v>0</v>
      </c>
      <c r="AA14" s="35"/>
      <c r="AB14" s="29">
        <v>0</v>
      </c>
      <c r="AC14" s="29"/>
      <c r="AD14" s="36">
        <v>0</v>
      </c>
      <c r="AE14" s="37"/>
      <c r="AF14" s="38">
        <v>0</v>
      </c>
      <c r="AG14" s="37"/>
      <c r="AH14" s="38">
        <v>0</v>
      </c>
      <c r="AI14" s="39"/>
      <c r="AJ14" s="29">
        <v>0</v>
      </c>
      <c r="AK14" s="29"/>
      <c r="AL14" s="29">
        <v>0</v>
      </c>
      <c r="AM14" s="29"/>
      <c r="AN14" s="29">
        <v>0</v>
      </c>
      <c r="AO14" s="29"/>
      <c r="AP14" s="29">
        <v>0</v>
      </c>
      <c r="AQ14" s="29"/>
      <c r="AR14" s="29">
        <v>0</v>
      </c>
      <c r="AS14" s="29"/>
      <c r="AT14" s="29">
        <v>0</v>
      </c>
    </row>
    <row r="15" spans="1:46" s="12" customFormat="1" ht="38.25" x14ac:dyDescent="0.2">
      <c r="A15" s="96" t="s">
        <v>181</v>
      </c>
      <c r="B15" s="96">
        <v>97640</v>
      </c>
      <c r="C15" s="96" t="s">
        <v>30</v>
      </c>
      <c r="D15" s="95" t="s">
        <v>177</v>
      </c>
      <c r="E15" s="96" t="s">
        <v>79</v>
      </c>
      <c r="F15" s="97">
        <v>14.4</v>
      </c>
      <c r="G15" s="98">
        <v>2.1800000000000002</v>
      </c>
      <c r="H15" s="98">
        <v>2.6667940000000003</v>
      </c>
      <c r="I15" s="98">
        <v>38.401833600000003</v>
      </c>
      <c r="J15" s="99">
        <v>5.4647683688166494E-4</v>
      </c>
      <c r="K15" s="85"/>
      <c r="L15" s="30"/>
      <c r="M15" s="31"/>
      <c r="N15" s="36"/>
      <c r="O15" s="31"/>
      <c r="P15" s="30"/>
      <c r="Q15" s="31"/>
      <c r="R15" s="30"/>
      <c r="S15" s="31"/>
      <c r="T15" s="30"/>
      <c r="U15" s="31"/>
      <c r="V15" s="30"/>
      <c r="W15" s="31"/>
      <c r="X15" s="36"/>
      <c r="Y15" s="33"/>
      <c r="Z15" s="34"/>
      <c r="AA15" s="39"/>
      <c r="AB15" s="29"/>
      <c r="AC15" s="29"/>
      <c r="AD15" s="36"/>
      <c r="AE15" s="37"/>
      <c r="AF15" s="38"/>
      <c r="AG15" s="37"/>
      <c r="AH15" s="38"/>
      <c r="AI15" s="3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</row>
    <row r="16" spans="1:46" s="12" customFormat="1" ht="25.5" x14ac:dyDescent="0.2">
      <c r="A16" s="96" t="s">
        <v>182</v>
      </c>
      <c r="B16" s="96">
        <v>104803</v>
      </c>
      <c r="C16" s="96" t="s">
        <v>30</v>
      </c>
      <c r="D16" s="95" t="s">
        <v>178</v>
      </c>
      <c r="E16" s="96" t="s">
        <v>31</v>
      </c>
      <c r="F16" s="97">
        <v>109.5</v>
      </c>
      <c r="G16" s="98">
        <v>5.56</v>
      </c>
      <c r="H16" s="98">
        <v>6.8015479999999995</v>
      </c>
      <c r="I16" s="98">
        <v>744.76950599999998</v>
      </c>
      <c r="J16" s="99">
        <v>1.0598433608253542E-2</v>
      </c>
      <c r="K16" s="85">
        <v>24</v>
      </c>
      <c r="L16" s="30">
        <v>133.44</v>
      </c>
      <c r="M16" s="31">
        <v>0</v>
      </c>
      <c r="N16" s="32">
        <v>0</v>
      </c>
      <c r="O16" s="31"/>
      <c r="P16" s="30">
        <v>0</v>
      </c>
      <c r="Q16" s="31"/>
      <c r="R16" s="30">
        <v>0</v>
      </c>
      <c r="S16" s="31"/>
      <c r="T16" s="30">
        <v>0</v>
      </c>
      <c r="U16" s="31"/>
      <c r="V16" s="30">
        <v>0</v>
      </c>
      <c r="W16" s="31"/>
      <c r="X16" s="32">
        <v>0</v>
      </c>
      <c r="Y16" s="33"/>
      <c r="Z16" s="34">
        <v>0</v>
      </c>
      <c r="AA16" s="35"/>
      <c r="AB16" s="29">
        <v>0</v>
      </c>
      <c r="AC16" s="29"/>
      <c r="AD16" s="36">
        <v>0</v>
      </c>
      <c r="AE16" s="37"/>
      <c r="AF16" s="38">
        <v>0</v>
      </c>
      <c r="AG16" s="37"/>
      <c r="AH16" s="38">
        <v>0</v>
      </c>
      <c r="AI16" s="39"/>
      <c r="AJ16" s="29">
        <v>0</v>
      </c>
      <c r="AK16" s="29"/>
      <c r="AL16" s="29">
        <v>0</v>
      </c>
      <c r="AM16" s="29"/>
      <c r="AN16" s="29">
        <v>0</v>
      </c>
      <c r="AO16" s="29"/>
      <c r="AP16" s="29">
        <v>0</v>
      </c>
      <c r="AQ16" s="29"/>
      <c r="AR16" s="29">
        <v>0</v>
      </c>
      <c r="AS16" s="29"/>
      <c r="AT16" s="29">
        <v>0</v>
      </c>
    </row>
    <row r="17" spans="1:46" s="12" customFormat="1" x14ac:dyDescent="0.2">
      <c r="A17" s="96" t="s">
        <v>183</v>
      </c>
      <c r="B17" s="96">
        <v>2</v>
      </c>
      <c r="C17" s="96" t="s">
        <v>54</v>
      </c>
      <c r="D17" s="95" t="s">
        <v>200</v>
      </c>
      <c r="E17" s="96" t="s">
        <v>31</v>
      </c>
      <c r="F17" s="97">
        <v>57</v>
      </c>
      <c r="G17" s="98">
        <v>6.1929999999999996</v>
      </c>
      <c r="H17" s="98">
        <v>7.5758969</v>
      </c>
      <c r="I17" s="98">
        <v>431.82612330000001</v>
      </c>
      <c r="J17" s="99">
        <v>6.1450965180958389E-3</v>
      </c>
      <c r="K17" s="85"/>
      <c r="L17" s="30"/>
      <c r="M17" s="31"/>
      <c r="N17" s="36"/>
      <c r="O17" s="31"/>
      <c r="P17" s="30"/>
      <c r="Q17" s="31"/>
      <c r="R17" s="30"/>
      <c r="S17" s="31"/>
      <c r="T17" s="30"/>
      <c r="U17" s="31"/>
      <c r="V17" s="30"/>
      <c r="W17" s="31"/>
      <c r="X17" s="36"/>
      <c r="Y17" s="33"/>
      <c r="Z17" s="34"/>
      <c r="AA17" s="39"/>
      <c r="AB17" s="29"/>
      <c r="AC17" s="29"/>
      <c r="AD17" s="36"/>
      <c r="AE17" s="37"/>
      <c r="AF17" s="38"/>
      <c r="AG17" s="37"/>
      <c r="AH17" s="38"/>
      <c r="AI17" s="3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</row>
    <row r="18" spans="1:46" s="12" customFormat="1" ht="38.25" x14ac:dyDescent="0.2">
      <c r="A18" s="96" t="s">
        <v>214</v>
      </c>
      <c r="B18" s="96">
        <v>14</v>
      </c>
      <c r="C18" s="96" t="s">
        <v>54</v>
      </c>
      <c r="D18" s="95" t="s">
        <v>156</v>
      </c>
      <c r="E18" s="96" t="s">
        <v>180</v>
      </c>
      <c r="F18" s="97">
        <v>3</v>
      </c>
      <c r="G18" s="98">
        <v>533.33333333333337</v>
      </c>
      <c r="H18" s="98">
        <v>652.42666666666673</v>
      </c>
      <c r="I18" s="98">
        <v>1957.2800000000002</v>
      </c>
      <c r="J18" s="99">
        <v>2.785304979009505E-2</v>
      </c>
      <c r="K18" s="85"/>
      <c r="L18" s="30"/>
      <c r="M18" s="31"/>
      <c r="N18" s="36"/>
      <c r="O18" s="31"/>
      <c r="P18" s="30"/>
      <c r="Q18" s="31"/>
      <c r="R18" s="30"/>
      <c r="S18" s="31"/>
      <c r="T18" s="30"/>
      <c r="U18" s="31"/>
      <c r="V18" s="30"/>
      <c r="W18" s="31"/>
      <c r="X18" s="36"/>
      <c r="Y18" s="33"/>
      <c r="Z18" s="34"/>
      <c r="AA18" s="39"/>
      <c r="AB18" s="29"/>
      <c r="AC18" s="29"/>
      <c r="AD18" s="36"/>
      <c r="AE18" s="37"/>
      <c r="AF18" s="38"/>
      <c r="AG18" s="37"/>
      <c r="AH18" s="38"/>
      <c r="AI18" s="3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</row>
    <row r="19" spans="1:46" s="12" customFormat="1" x14ac:dyDescent="0.2">
      <c r="A19" s="105">
        <v>3</v>
      </c>
      <c r="B19" s="105"/>
      <c r="C19" s="105"/>
      <c r="D19" s="91" t="s">
        <v>186</v>
      </c>
      <c r="E19" s="91"/>
      <c r="F19" s="111"/>
      <c r="G19" s="91"/>
      <c r="H19" s="91"/>
      <c r="I19" s="93">
        <f>SUM(I20:I37)</f>
        <v>22204.717681034974</v>
      </c>
      <c r="J19" s="94">
        <f>SUM(J20:J37)</f>
        <v>0.31598397119720795</v>
      </c>
      <c r="K19" s="26"/>
      <c r="L19" s="22">
        <v>3810.1785999999997</v>
      </c>
      <c r="M19" s="21"/>
      <c r="N19" s="23">
        <v>0</v>
      </c>
      <c r="O19" s="21"/>
      <c r="P19" s="22">
        <v>0</v>
      </c>
      <c r="Q19" s="21"/>
      <c r="R19" s="22">
        <v>0</v>
      </c>
      <c r="S19" s="21"/>
      <c r="T19" s="22">
        <v>0</v>
      </c>
      <c r="U19" s="21"/>
      <c r="V19" s="22">
        <v>0</v>
      </c>
      <c r="W19" s="21"/>
      <c r="X19" s="23">
        <v>0</v>
      </c>
      <c r="Y19" s="24"/>
      <c r="Z19" s="25">
        <v>0</v>
      </c>
      <c r="AA19" s="26"/>
      <c r="AB19" s="20">
        <v>0</v>
      </c>
      <c r="AC19" s="19"/>
      <c r="AD19" s="23">
        <v>0</v>
      </c>
      <c r="AE19" s="27"/>
      <c r="AF19" s="28">
        <v>0</v>
      </c>
      <c r="AG19" s="27"/>
      <c r="AH19" s="28">
        <v>0</v>
      </c>
      <c r="AI19" s="26"/>
      <c r="AJ19" s="20">
        <v>0</v>
      </c>
      <c r="AK19" s="19"/>
      <c r="AL19" s="20">
        <v>0</v>
      </c>
      <c r="AM19" s="19"/>
      <c r="AN19" s="20">
        <v>0</v>
      </c>
      <c r="AO19" s="19"/>
      <c r="AP19" s="20">
        <v>0</v>
      </c>
      <c r="AQ19" s="19"/>
      <c r="AR19" s="20">
        <v>0</v>
      </c>
      <c r="AS19" s="19"/>
      <c r="AT19" s="20">
        <v>0</v>
      </c>
    </row>
    <row r="20" spans="1:46" s="12" customFormat="1" x14ac:dyDescent="0.2">
      <c r="A20" s="96" t="s">
        <v>215</v>
      </c>
      <c r="B20" s="96">
        <v>7</v>
      </c>
      <c r="C20" s="96" t="s">
        <v>54</v>
      </c>
      <c r="D20" s="95" t="s">
        <v>96</v>
      </c>
      <c r="E20" s="96" t="s">
        <v>79</v>
      </c>
      <c r="F20" s="97">
        <v>0.6</v>
      </c>
      <c r="G20" s="98">
        <v>148.53704999999999</v>
      </c>
      <c r="H20" s="98">
        <v>181.70537326499999</v>
      </c>
      <c r="I20" s="98">
        <v>109.02322395899999</v>
      </c>
      <c r="J20" s="99">
        <v>1.551453693496439E-3</v>
      </c>
      <c r="K20" s="85"/>
      <c r="L20" s="30"/>
      <c r="M20" s="31"/>
      <c r="N20" s="36"/>
      <c r="O20" s="31"/>
      <c r="P20" s="30"/>
      <c r="Q20" s="31"/>
      <c r="R20" s="30"/>
      <c r="S20" s="31"/>
      <c r="T20" s="30"/>
      <c r="U20" s="31"/>
      <c r="V20" s="30"/>
      <c r="W20" s="31"/>
      <c r="X20" s="36"/>
      <c r="Y20" s="33"/>
      <c r="Z20" s="34"/>
      <c r="AA20" s="39"/>
      <c r="AB20" s="29"/>
      <c r="AC20" s="29"/>
      <c r="AD20" s="36"/>
      <c r="AE20" s="37"/>
      <c r="AF20" s="38"/>
      <c r="AG20" s="37"/>
      <c r="AH20" s="38"/>
      <c r="AI20" s="3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</row>
    <row r="21" spans="1:46" s="12" customFormat="1" ht="25.5" x14ac:dyDescent="0.2">
      <c r="A21" s="96" t="s">
        <v>216</v>
      </c>
      <c r="B21" s="96">
        <v>102488</v>
      </c>
      <c r="C21" s="96" t="s">
        <v>30</v>
      </c>
      <c r="D21" s="95" t="s">
        <v>187</v>
      </c>
      <c r="E21" s="96" t="s">
        <v>79</v>
      </c>
      <c r="F21" s="97">
        <v>36</v>
      </c>
      <c r="G21" s="98">
        <v>4.26</v>
      </c>
      <c r="H21" s="98">
        <v>5.2112579999999999</v>
      </c>
      <c r="I21" s="98">
        <v>187.605288</v>
      </c>
      <c r="J21" s="99">
        <v>2.6697148223806103E-3</v>
      </c>
      <c r="K21" s="85"/>
      <c r="L21" s="30"/>
      <c r="M21" s="31"/>
      <c r="N21" s="36"/>
      <c r="O21" s="31"/>
      <c r="P21" s="30"/>
      <c r="Q21" s="31"/>
      <c r="R21" s="30"/>
      <c r="S21" s="31"/>
      <c r="T21" s="30"/>
      <c r="U21" s="31"/>
      <c r="V21" s="30"/>
      <c r="W21" s="31"/>
      <c r="X21" s="36"/>
      <c r="Y21" s="33"/>
      <c r="Z21" s="34"/>
      <c r="AA21" s="39"/>
      <c r="AB21" s="29"/>
      <c r="AC21" s="29"/>
      <c r="AD21" s="36"/>
      <c r="AE21" s="37"/>
      <c r="AF21" s="38"/>
      <c r="AG21" s="37"/>
      <c r="AH21" s="38"/>
      <c r="AI21" s="3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</row>
    <row r="22" spans="1:46" s="12" customFormat="1" x14ac:dyDescent="0.2">
      <c r="A22" s="96" t="s">
        <v>217</v>
      </c>
      <c r="B22" s="96">
        <v>6</v>
      </c>
      <c r="C22" s="96" t="s">
        <v>54</v>
      </c>
      <c r="D22" s="95" t="s">
        <v>90</v>
      </c>
      <c r="E22" s="96" t="s">
        <v>79</v>
      </c>
      <c r="F22" s="97">
        <v>36</v>
      </c>
      <c r="G22" s="98">
        <v>217.25074999999998</v>
      </c>
      <c r="H22" s="98">
        <v>265.76284247500001</v>
      </c>
      <c r="I22" s="98">
        <v>9567.4623291000007</v>
      </c>
      <c r="J22" s="99">
        <v>0.13614965902542359</v>
      </c>
      <c r="K22" s="85"/>
      <c r="L22" s="30"/>
      <c r="M22" s="31"/>
      <c r="N22" s="36"/>
      <c r="O22" s="31"/>
      <c r="P22" s="30"/>
      <c r="Q22" s="31"/>
      <c r="R22" s="30"/>
      <c r="S22" s="31"/>
      <c r="T22" s="30"/>
      <c r="U22" s="31"/>
      <c r="V22" s="30"/>
      <c r="W22" s="31"/>
      <c r="X22" s="36"/>
      <c r="Y22" s="33"/>
      <c r="Z22" s="34"/>
      <c r="AA22" s="39"/>
      <c r="AB22" s="29"/>
      <c r="AC22" s="29"/>
      <c r="AD22" s="36"/>
      <c r="AE22" s="37"/>
      <c r="AF22" s="38"/>
      <c r="AG22" s="37"/>
      <c r="AH22" s="38"/>
      <c r="AI22" s="3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</row>
    <row r="23" spans="1:46" s="12" customFormat="1" ht="25.5" x14ac:dyDescent="0.2">
      <c r="A23" s="96" t="s">
        <v>218</v>
      </c>
      <c r="B23" s="96">
        <v>19</v>
      </c>
      <c r="C23" s="96" t="s">
        <v>54</v>
      </c>
      <c r="D23" s="95" t="s">
        <v>158</v>
      </c>
      <c r="E23" s="96" t="s">
        <v>79</v>
      </c>
      <c r="F23" s="97">
        <v>13.6</v>
      </c>
      <c r="G23" s="98">
        <v>43.366999999999997</v>
      </c>
      <c r="H23" s="98">
        <v>53.050851099999996</v>
      </c>
      <c r="I23" s="98">
        <v>721.49157495999987</v>
      </c>
      <c r="J23" s="99">
        <v>1.026717728709994E-2</v>
      </c>
      <c r="K23" s="85"/>
      <c r="L23" s="30"/>
      <c r="M23" s="31"/>
      <c r="N23" s="36"/>
      <c r="O23" s="31"/>
      <c r="P23" s="30"/>
      <c r="Q23" s="31"/>
      <c r="R23" s="30"/>
      <c r="S23" s="31"/>
      <c r="T23" s="30"/>
      <c r="U23" s="31"/>
      <c r="V23" s="30"/>
      <c r="W23" s="31"/>
      <c r="X23" s="36"/>
      <c r="Y23" s="33"/>
      <c r="Z23" s="34"/>
      <c r="AA23" s="39"/>
      <c r="AB23" s="29"/>
      <c r="AC23" s="29"/>
      <c r="AD23" s="36"/>
      <c r="AE23" s="37"/>
      <c r="AF23" s="38"/>
      <c r="AG23" s="37"/>
      <c r="AH23" s="38"/>
      <c r="AI23" s="3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</row>
    <row r="24" spans="1:46" s="12" customFormat="1" ht="25.5" x14ac:dyDescent="0.2">
      <c r="A24" s="96" t="s">
        <v>219</v>
      </c>
      <c r="B24" s="96">
        <v>3</v>
      </c>
      <c r="C24" s="96" t="s">
        <v>54</v>
      </c>
      <c r="D24" s="95" t="s">
        <v>76</v>
      </c>
      <c r="E24" s="96" t="s">
        <v>79</v>
      </c>
      <c r="F24" s="97">
        <v>12.15</v>
      </c>
      <c r="G24" s="98">
        <v>381.01785999999998</v>
      </c>
      <c r="H24" s="98">
        <v>466.09914813799998</v>
      </c>
      <c r="I24" s="98">
        <v>5663.1046498767</v>
      </c>
      <c r="J24" s="99">
        <v>8.0588743449856184E-2</v>
      </c>
      <c r="K24" s="85">
        <v>10</v>
      </c>
      <c r="L24" s="30">
        <v>3810.1785999999997</v>
      </c>
      <c r="M24" s="31">
        <v>0</v>
      </c>
      <c r="N24" s="32">
        <v>0</v>
      </c>
      <c r="O24" s="31"/>
      <c r="P24" s="30">
        <v>0</v>
      </c>
      <c r="Q24" s="31"/>
      <c r="R24" s="30">
        <v>0</v>
      </c>
      <c r="S24" s="31"/>
      <c r="T24" s="30">
        <v>0</v>
      </c>
      <c r="U24" s="31"/>
      <c r="V24" s="30">
        <v>0</v>
      </c>
      <c r="W24" s="31"/>
      <c r="X24" s="32">
        <v>0</v>
      </c>
      <c r="Y24" s="33"/>
      <c r="Z24" s="34">
        <v>0</v>
      </c>
      <c r="AA24" s="35"/>
      <c r="AB24" s="29">
        <v>0</v>
      </c>
      <c r="AC24" s="29"/>
      <c r="AD24" s="36">
        <v>0</v>
      </c>
      <c r="AE24" s="37"/>
      <c r="AF24" s="38">
        <v>0</v>
      </c>
      <c r="AG24" s="37"/>
      <c r="AH24" s="38">
        <v>0</v>
      </c>
      <c r="AI24" s="39"/>
      <c r="AJ24" s="29">
        <v>0</v>
      </c>
      <c r="AK24" s="29"/>
      <c r="AL24" s="29">
        <v>0</v>
      </c>
      <c r="AM24" s="29"/>
      <c r="AN24" s="29">
        <v>0</v>
      </c>
      <c r="AO24" s="29"/>
      <c r="AP24" s="29">
        <v>0</v>
      </c>
      <c r="AQ24" s="29"/>
      <c r="AR24" s="29">
        <v>0</v>
      </c>
      <c r="AS24" s="29"/>
      <c r="AT24" s="29">
        <v>0</v>
      </c>
    </row>
    <row r="25" spans="1:46" s="12" customFormat="1" ht="38.25" x14ac:dyDescent="0.2">
      <c r="A25" s="96" t="s">
        <v>220</v>
      </c>
      <c r="B25" s="96">
        <v>87554</v>
      </c>
      <c r="C25" s="96" t="s">
        <v>30</v>
      </c>
      <c r="D25" s="95" t="s">
        <v>185</v>
      </c>
      <c r="E25" s="96" t="s">
        <v>79</v>
      </c>
      <c r="F25" s="97">
        <v>13.6</v>
      </c>
      <c r="G25" s="98">
        <v>27.23</v>
      </c>
      <c r="H25" s="98">
        <v>33.310459000000002</v>
      </c>
      <c r="I25" s="98">
        <v>453.02224239999998</v>
      </c>
      <c r="J25" s="99">
        <v>6.4467276391664491E-3</v>
      </c>
      <c r="K25" s="85"/>
      <c r="L25" s="30"/>
      <c r="M25" s="31"/>
      <c r="N25" s="36"/>
      <c r="O25" s="31"/>
      <c r="P25" s="30"/>
      <c r="Q25" s="31"/>
      <c r="R25" s="30"/>
      <c r="S25" s="31"/>
      <c r="T25" s="30"/>
      <c r="U25" s="31"/>
      <c r="V25" s="30"/>
      <c r="W25" s="31"/>
      <c r="X25" s="36"/>
      <c r="Y25" s="33"/>
      <c r="Z25" s="34"/>
      <c r="AA25" s="39"/>
      <c r="AB25" s="29"/>
      <c r="AC25" s="29"/>
      <c r="AD25" s="36"/>
      <c r="AE25" s="37"/>
      <c r="AF25" s="38"/>
      <c r="AG25" s="37"/>
      <c r="AH25" s="38"/>
      <c r="AI25" s="3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</row>
    <row r="26" spans="1:46" s="12" customFormat="1" ht="25.5" x14ac:dyDescent="0.2">
      <c r="A26" s="96" t="s">
        <v>221</v>
      </c>
      <c r="B26" s="96">
        <v>88485</v>
      </c>
      <c r="C26" s="96" t="s">
        <v>30</v>
      </c>
      <c r="D26" s="95" t="s">
        <v>188</v>
      </c>
      <c r="E26" s="96" t="s">
        <v>79</v>
      </c>
      <c r="F26" s="97">
        <v>13.6</v>
      </c>
      <c r="G26" s="98">
        <v>4.1399999999999997</v>
      </c>
      <c r="H26" s="98">
        <v>5.0644619999999998</v>
      </c>
      <c r="I26" s="98">
        <v>68.876683200000002</v>
      </c>
      <c r="J26" s="99">
        <v>9.8014882211344473E-4</v>
      </c>
      <c r="K26" s="85"/>
      <c r="L26" s="30"/>
      <c r="M26" s="31"/>
      <c r="N26" s="36"/>
      <c r="O26" s="31"/>
      <c r="P26" s="30"/>
      <c r="Q26" s="31"/>
      <c r="R26" s="30"/>
      <c r="S26" s="31"/>
      <c r="T26" s="30"/>
      <c r="U26" s="31"/>
      <c r="V26" s="30"/>
      <c r="W26" s="31"/>
      <c r="X26" s="36"/>
      <c r="Y26" s="33"/>
      <c r="Z26" s="34"/>
      <c r="AA26" s="39"/>
      <c r="AB26" s="29"/>
      <c r="AC26" s="29"/>
      <c r="AD26" s="36"/>
      <c r="AE26" s="37"/>
      <c r="AF26" s="38"/>
      <c r="AG26" s="37"/>
      <c r="AH26" s="38"/>
      <c r="AI26" s="3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</row>
    <row r="27" spans="1:46" s="12" customFormat="1" ht="25.5" x14ac:dyDescent="0.2">
      <c r="A27" s="96" t="s">
        <v>222</v>
      </c>
      <c r="B27" s="96">
        <v>88497</v>
      </c>
      <c r="C27" s="96" t="s">
        <v>30</v>
      </c>
      <c r="D27" s="95" t="s">
        <v>121</v>
      </c>
      <c r="E27" s="96" t="s">
        <v>79</v>
      </c>
      <c r="F27" s="97">
        <v>37.9</v>
      </c>
      <c r="G27" s="98">
        <v>20.84</v>
      </c>
      <c r="H27" s="98">
        <v>25.493572</v>
      </c>
      <c r="I27" s="98">
        <v>966.20637879999992</v>
      </c>
      <c r="J27" s="99">
        <v>1.3749588396255945E-2</v>
      </c>
      <c r="K27" s="85"/>
      <c r="L27" s="30"/>
      <c r="M27" s="31"/>
      <c r="N27" s="36"/>
      <c r="O27" s="31"/>
      <c r="P27" s="30"/>
      <c r="Q27" s="31"/>
      <c r="R27" s="30"/>
      <c r="S27" s="31"/>
      <c r="T27" s="30"/>
      <c r="U27" s="31"/>
      <c r="V27" s="30"/>
      <c r="W27" s="31"/>
      <c r="X27" s="36"/>
      <c r="Y27" s="33"/>
      <c r="Z27" s="34"/>
      <c r="AA27" s="39"/>
      <c r="AB27" s="29"/>
      <c r="AC27" s="29"/>
      <c r="AD27" s="36"/>
      <c r="AE27" s="37"/>
      <c r="AF27" s="38"/>
      <c r="AG27" s="37"/>
      <c r="AH27" s="38"/>
      <c r="AI27" s="3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</row>
    <row r="28" spans="1:46" s="12" customFormat="1" ht="25.5" x14ac:dyDescent="0.2">
      <c r="A28" s="96" t="s">
        <v>223</v>
      </c>
      <c r="B28" s="96">
        <v>88489</v>
      </c>
      <c r="C28" s="96" t="s">
        <v>30</v>
      </c>
      <c r="D28" s="95" t="s">
        <v>189</v>
      </c>
      <c r="E28" s="96" t="s">
        <v>79</v>
      </c>
      <c r="F28" s="97">
        <v>55.83550000000001</v>
      </c>
      <c r="G28" s="98">
        <v>12.93</v>
      </c>
      <c r="H28" s="98">
        <v>15.817269</v>
      </c>
      <c r="I28" s="98">
        <v>883.16512324950008</v>
      </c>
      <c r="J28" s="99">
        <v>1.256787079556515E-2</v>
      </c>
      <c r="K28" s="85"/>
      <c r="L28" s="30"/>
      <c r="M28" s="31"/>
      <c r="N28" s="36"/>
      <c r="O28" s="31"/>
      <c r="P28" s="30"/>
      <c r="Q28" s="31"/>
      <c r="R28" s="30"/>
      <c r="S28" s="31"/>
      <c r="T28" s="30"/>
      <c r="U28" s="31"/>
      <c r="V28" s="30"/>
      <c r="W28" s="31"/>
      <c r="X28" s="36"/>
      <c r="Y28" s="33"/>
      <c r="Z28" s="34"/>
      <c r="AA28" s="39"/>
      <c r="AB28" s="29"/>
      <c r="AC28" s="29"/>
      <c r="AD28" s="36"/>
      <c r="AE28" s="37"/>
      <c r="AF28" s="38"/>
      <c r="AG28" s="37"/>
      <c r="AH28" s="38"/>
      <c r="AI28" s="3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</row>
    <row r="29" spans="1:46" s="12" customFormat="1" ht="38.25" x14ac:dyDescent="0.2">
      <c r="A29" s="96" t="s">
        <v>224</v>
      </c>
      <c r="B29" s="96">
        <v>88489</v>
      </c>
      <c r="C29" s="96" t="s">
        <v>30</v>
      </c>
      <c r="D29" s="95" t="s">
        <v>190</v>
      </c>
      <c r="E29" s="96" t="s">
        <v>79</v>
      </c>
      <c r="F29" s="97">
        <v>15.630999999999998</v>
      </c>
      <c r="G29" s="98">
        <v>12.93</v>
      </c>
      <c r="H29" s="98">
        <v>15.817269</v>
      </c>
      <c r="I29" s="98">
        <v>247.23973173899998</v>
      </c>
      <c r="J29" s="99">
        <v>3.5183420656299098E-3</v>
      </c>
      <c r="K29" s="85"/>
      <c r="L29" s="30"/>
      <c r="M29" s="31"/>
      <c r="N29" s="36"/>
      <c r="O29" s="31"/>
      <c r="P29" s="30"/>
      <c r="Q29" s="31"/>
      <c r="R29" s="30"/>
      <c r="S29" s="31"/>
      <c r="T29" s="30"/>
      <c r="U29" s="31"/>
      <c r="V29" s="30"/>
      <c r="W29" s="31"/>
      <c r="X29" s="36"/>
      <c r="Y29" s="33"/>
      <c r="Z29" s="34"/>
      <c r="AA29" s="39"/>
      <c r="AB29" s="29"/>
      <c r="AC29" s="29"/>
      <c r="AD29" s="36"/>
      <c r="AE29" s="37"/>
      <c r="AF29" s="38"/>
      <c r="AG29" s="37"/>
      <c r="AH29" s="38"/>
      <c r="AI29" s="3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</row>
    <row r="30" spans="1:46" s="12" customFormat="1" ht="25.5" x14ac:dyDescent="0.2">
      <c r="A30" s="96" t="s">
        <v>225</v>
      </c>
      <c r="B30" s="96">
        <v>16</v>
      </c>
      <c r="C30" s="96" t="s">
        <v>54</v>
      </c>
      <c r="D30" s="95" t="s">
        <v>191</v>
      </c>
      <c r="E30" s="96" t="s">
        <v>31</v>
      </c>
      <c r="F30" s="97">
        <v>24.9</v>
      </c>
      <c r="G30" s="98">
        <v>20.984734</v>
      </c>
      <c r="H30" s="98">
        <v>25.670625102199999</v>
      </c>
      <c r="I30" s="98">
        <v>639.19856504477991</v>
      </c>
      <c r="J30" s="99">
        <v>9.0961075870338234E-3</v>
      </c>
      <c r="K30" s="85"/>
      <c r="L30" s="30"/>
      <c r="M30" s="31"/>
      <c r="N30" s="36"/>
      <c r="O30" s="31"/>
      <c r="P30" s="30"/>
      <c r="Q30" s="31"/>
      <c r="R30" s="30"/>
      <c r="S30" s="31"/>
      <c r="T30" s="30"/>
      <c r="U30" s="31"/>
      <c r="V30" s="30"/>
      <c r="W30" s="31"/>
      <c r="X30" s="36"/>
      <c r="Y30" s="33"/>
      <c r="Z30" s="34"/>
      <c r="AA30" s="39"/>
      <c r="AB30" s="29"/>
      <c r="AC30" s="29"/>
      <c r="AD30" s="36"/>
      <c r="AE30" s="37"/>
      <c r="AF30" s="38"/>
      <c r="AG30" s="37"/>
      <c r="AH30" s="38"/>
      <c r="AI30" s="3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</row>
    <row r="31" spans="1:46" s="12" customFormat="1" ht="25.5" x14ac:dyDescent="0.2">
      <c r="A31" s="96" t="s">
        <v>226</v>
      </c>
      <c r="B31" s="96">
        <v>102496</v>
      </c>
      <c r="C31" s="96" t="s">
        <v>30</v>
      </c>
      <c r="D31" s="95" t="s">
        <v>197</v>
      </c>
      <c r="E31" s="96" t="s">
        <v>31</v>
      </c>
      <c r="F31" s="97">
        <v>24.9</v>
      </c>
      <c r="G31" s="98">
        <v>14</v>
      </c>
      <c r="H31" s="98">
        <v>17.126200000000001</v>
      </c>
      <c r="I31" s="98">
        <v>426.44238000000001</v>
      </c>
      <c r="J31" s="99">
        <v>6.0684832230169586E-3</v>
      </c>
      <c r="K31" s="85"/>
      <c r="L31" s="30"/>
      <c r="M31" s="31"/>
      <c r="N31" s="36"/>
      <c r="O31" s="31"/>
      <c r="P31" s="30"/>
      <c r="Q31" s="31"/>
      <c r="R31" s="30"/>
      <c r="S31" s="31"/>
      <c r="T31" s="30"/>
      <c r="U31" s="31"/>
      <c r="V31" s="30"/>
      <c r="W31" s="31"/>
      <c r="X31" s="36"/>
      <c r="Y31" s="33"/>
      <c r="Z31" s="34"/>
      <c r="AA31" s="39"/>
      <c r="AB31" s="29"/>
      <c r="AC31" s="29"/>
      <c r="AD31" s="36"/>
      <c r="AE31" s="37"/>
      <c r="AF31" s="38"/>
      <c r="AG31" s="37"/>
      <c r="AH31" s="38"/>
      <c r="AI31" s="3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</row>
    <row r="32" spans="1:46" s="12" customFormat="1" x14ac:dyDescent="0.2">
      <c r="A32" s="96" t="s">
        <v>227</v>
      </c>
      <c r="B32" s="96">
        <v>9</v>
      </c>
      <c r="C32" s="96" t="s">
        <v>54</v>
      </c>
      <c r="D32" s="95" t="s">
        <v>105</v>
      </c>
      <c r="E32" s="96" t="s">
        <v>79</v>
      </c>
      <c r="F32" s="97">
        <v>14.4</v>
      </c>
      <c r="G32" s="98">
        <v>67.183350000000004</v>
      </c>
      <c r="H32" s="98">
        <v>82.185392055000008</v>
      </c>
      <c r="I32" s="98">
        <v>1183.4696455920002</v>
      </c>
      <c r="J32" s="99">
        <v>1.6841350733538443E-2</v>
      </c>
      <c r="K32" s="85"/>
      <c r="L32" s="30"/>
      <c r="M32" s="31"/>
      <c r="N32" s="36"/>
      <c r="O32" s="31"/>
      <c r="P32" s="30"/>
      <c r="Q32" s="31"/>
      <c r="R32" s="30"/>
      <c r="S32" s="31"/>
      <c r="T32" s="30"/>
      <c r="U32" s="31"/>
      <c r="V32" s="30"/>
      <c r="W32" s="31"/>
      <c r="X32" s="36"/>
      <c r="Y32" s="33"/>
      <c r="Z32" s="34"/>
      <c r="AA32" s="39"/>
      <c r="AB32" s="29"/>
      <c r="AC32" s="29"/>
      <c r="AD32" s="36"/>
      <c r="AE32" s="37"/>
      <c r="AF32" s="38"/>
      <c r="AG32" s="37"/>
      <c r="AH32" s="38"/>
      <c r="AI32" s="3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</row>
    <row r="33" spans="1:46" s="12" customFormat="1" x14ac:dyDescent="0.2">
      <c r="A33" s="96" t="s">
        <v>228</v>
      </c>
      <c r="B33" s="96">
        <v>8</v>
      </c>
      <c r="C33" s="96" t="s">
        <v>54</v>
      </c>
      <c r="D33" s="95" t="s">
        <v>100</v>
      </c>
      <c r="E33" s="96" t="s">
        <v>180</v>
      </c>
      <c r="F33" s="97">
        <v>6</v>
      </c>
      <c r="G33" s="98">
        <v>24.63043</v>
      </c>
      <c r="H33" s="98">
        <v>30.130405019000001</v>
      </c>
      <c r="I33" s="98">
        <v>180.78243011400002</v>
      </c>
      <c r="J33" s="99">
        <v>2.5726222242804407E-3</v>
      </c>
      <c r="K33" s="85"/>
      <c r="L33" s="30"/>
      <c r="M33" s="31"/>
      <c r="N33" s="36"/>
      <c r="O33" s="31"/>
      <c r="P33" s="30"/>
      <c r="Q33" s="31"/>
      <c r="R33" s="30"/>
      <c r="S33" s="31"/>
      <c r="T33" s="30"/>
      <c r="U33" s="31"/>
      <c r="V33" s="30"/>
      <c r="W33" s="31"/>
      <c r="X33" s="36"/>
      <c r="Y33" s="33"/>
      <c r="Z33" s="34"/>
      <c r="AA33" s="39"/>
      <c r="AB33" s="29"/>
      <c r="AC33" s="29"/>
      <c r="AD33" s="36"/>
      <c r="AE33" s="37"/>
      <c r="AF33" s="38"/>
      <c r="AG33" s="37"/>
      <c r="AH33" s="38"/>
      <c r="AI33" s="3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</row>
    <row r="34" spans="1:46" s="12" customFormat="1" ht="25.5" x14ac:dyDescent="0.2">
      <c r="A34" s="96" t="s">
        <v>229</v>
      </c>
      <c r="B34" s="96">
        <v>91993</v>
      </c>
      <c r="C34" s="96" t="s">
        <v>30</v>
      </c>
      <c r="D34" s="95" t="s">
        <v>198</v>
      </c>
      <c r="E34" s="96" t="s">
        <v>180</v>
      </c>
      <c r="F34" s="97">
        <v>5</v>
      </c>
      <c r="G34" s="98">
        <v>61.17</v>
      </c>
      <c r="H34" s="98">
        <v>74.829261000000002</v>
      </c>
      <c r="I34" s="98">
        <v>374.14630499999998</v>
      </c>
      <c r="J34" s="99">
        <v>5.3242845489378564E-3</v>
      </c>
      <c r="K34" s="85"/>
      <c r="L34" s="30"/>
      <c r="M34" s="31"/>
      <c r="N34" s="36"/>
      <c r="O34" s="31"/>
      <c r="P34" s="30"/>
      <c r="Q34" s="31"/>
      <c r="R34" s="30"/>
      <c r="S34" s="31"/>
      <c r="T34" s="30"/>
      <c r="U34" s="31"/>
      <c r="V34" s="30"/>
      <c r="W34" s="31"/>
      <c r="X34" s="36"/>
      <c r="Y34" s="33"/>
      <c r="Z34" s="34"/>
      <c r="AA34" s="39"/>
      <c r="AB34" s="29"/>
      <c r="AC34" s="29"/>
      <c r="AD34" s="36"/>
      <c r="AE34" s="37"/>
      <c r="AF34" s="38"/>
      <c r="AG34" s="37"/>
      <c r="AH34" s="38"/>
      <c r="AI34" s="3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</row>
    <row r="35" spans="1:46" s="12" customFormat="1" ht="38.25" x14ac:dyDescent="0.2">
      <c r="A35" s="96" t="s">
        <v>230</v>
      </c>
      <c r="B35" s="96">
        <v>91926</v>
      </c>
      <c r="C35" s="96" t="s">
        <v>30</v>
      </c>
      <c r="D35" s="95" t="s">
        <v>134</v>
      </c>
      <c r="E35" s="96" t="s">
        <v>31</v>
      </c>
      <c r="F35" s="97">
        <v>30</v>
      </c>
      <c r="G35" s="98">
        <v>5.15</v>
      </c>
      <c r="H35" s="98">
        <v>6.2999950000000009</v>
      </c>
      <c r="I35" s="98">
        <v>188.99985000000004</v>
      </c>
      <c r="J35" s="99">
        <v>2.6895601203560538E-3</v>
      </c>
      <c r="K35" s="85"/>
      <c r="L35" s="30"/>
      <c r="M35" s="31"/>
      <c r="N35" s="36"/>
      <c r="O35" s="31"/>
      <c r="P35" s="30"/>
      <c r="Q35" s="31"/>
      <c r="R35" s="30"/>
      <c r="S35" s="31"/>
      <c r="T35" s="30"/>
      <c r="U35" s="31"/>
      <c r="V35" s="30"/>
      <c r="W35" s="31"/>
      <c r="X35" s="36"/>
      <c r="Y35" s="33"/>
      <c r="Z35" s="34"/>
      <c r="AA35" s="39"/>
      <c r="AB35" s="29"/>
      <c r="AC35" s="29"/>
      <c r="AD35" s="36"/>
      <c r="AE35" s="37"/>
      <c r="AF35" s="38"/>
      <c r="AG35" s="37"/>
      <c r="AH35" s="38"/>
      <c r="AI35" s="3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</row>
    <row r="36" spans="1:46" s="12" customFormat="1" x14ac:dyDescent="0.2">
      <c r="A36" s="96" t="s">
        <v>231</v>
      </c>
      <c r="B36" s="96">
        <v>88264</v>
      </c>
      <c r="C36" s="96" t="s">
        <v>30</v>
      </c>
      <c r="D36" s="95" t="s">
        <v>72</v>
      </c>
      <c r="E36" s="96" t="s">
        <v>62</v>
      </c>
      <c r="F36" s="97">
        <v>4</v>
      </c>
      <c r="G36" s="98">
        <v>43.67</v>
      </c>
      <c r="H36" s="98">
        <v>53.421511000000002</v>
      </c>
      <c r="I36" s="98">
        <v>213.68604400000001</v>
      </c>
      <c r="J36" s="99">
        <v>3.040856710833627E-3</v>
      </c>
      <c r="K36" s="85"/>
      <c r="L36" s="30"/>
      <c r="M36" s="31"/>
      <c r="N36" s="36"/>
      <c r="O36" s="31"/>
      <c r="P36" s="30"/>
      <c r="Q36" s="31"/>
      <c r="R36" s="30"/>
      <c r="S36" s="31"/>
      <c r="T36" s="30"/>
      <c r="U36" s="31"/>
      <c r="V36" s="30"/>
      <c r="W36" s="31"/>
      <c r="X36" s="36"/>
      <c r="Y36" s="33"/>
      <c r="Z36" s="34"/>
      <c r="AA36" s="39"/>
      <c r="AB36" s="29"/>
      <c r="AC36" s="29"/>
      <c r="AD36" s="36"/>
      <c r="AE36" s="37"/>
      <c r="AF36" s="38"/>
      <c r="AG36" s="37"/>
      <c r="AH36" s="38"/>
      <c r="AI36" s="3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</row>
    <row r="37" spans="1:46" s="12" customFormat="1" x14ac:dyDescent="0.2">
      <c r="A37" s="96" t="s">
        <v>254</v>
      </c>
      <c r="B37" s="96">
        <v>88247</v>
      </c>
      <c r="C37" s="96" t="s">
        <v>30</v>
      </c>
      <c r="D37" s="95" t="s">
        <v>74</v>
      </c>
      <c r="E37" s="96" t="s">
        <v>62</v>
      </c>
      <c r="F37" s="97">
        <v>4</v>
      </c>
      <c r="G37" s="98">
        <v>26.73</v>
      </c>
      <c r="H37" s="98">
        <v>32.698809000000004</v>
      </c>
      <c r="I37" s="98">
        <v>130.79523600000002</v>
      </c>
      <c r="J37" s="99">
        <v>1.8612800522231018E-3</v>
      </c>
      <c r="K37" s="85"/>
      <c r="L37" s="30"/>
      <c r="M37" s="31"/>
      <c r="N37" s="36"/>
      <c r="O37" s="31"/>
      <c r="P37" s="30"/>
      <c r="Q37" s="31"/>
      <c r="R37" s="30"/>
      <c r="S37" s="31"/>
      <c r="T37" s="30"/>
      <c r="U37" s="31"/>
      <c r="V37" s="30"/>
      <c r="W37" s="31"/>
      <c r="X37" s="36"/>
      <c r="Y37" s="33"/>
      <c r="Z37" s="34"/>
      <c r="AA37" s="39"/>
      <c r="AB37" s="29"/>
      <c r="AC37" s="29"/>
      <c r="AD37" s="36"/>
      <c r="AE37" s="37"/>
      <c r="AF37" s="38"/>
      <c r="AG37" s="37"/>
      <c r="AH37" s="38"/>
      <c r="AI37" s="3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</row>
    <row r="38" spans="1:46" x14ac:dyDescent="0.2">
      <c r="A38" s="105">
        <v>4</v>
      </c>
      <c r="B38" s="105"/>
      <c r="C38" s="105"/>
      <c r="D38" s="91" t="s">
        <v>199</v>
      </c>
      <c r="E38" s="91"/>
      <c r="F38" s="111"/>
      <c r="G38" s="91"/>
      <c r="H38" s="91"/>
      <c r="I38" s="93">
        <f>SUM(I39:I42)</f>
        <v>12135.735417</v>
      </c>
      <c r="J38" s="94">
        <f>SUM(J39:J42)</f>
        <v>0.17269743869508752</v>
      </c>
      <c r="K38" s="47"/>
      <c r="L38" s="43" t="e">
        <v>#REF!</v>
      </c>
      <c r="M38" s="42"/>
      <c r="N38" s="44" t="e">
        <v>#REF!</v>
      </c>
      <c r="O38" s="42"/>
      <c r="P38" s="43" t="e">
        <v>#REF!</v>
      </c>
      <c r="Q38" s="42"/>
      <c r="R38" s="43" t="e">
        <v>#REF!</v>
      </c>
      <c r="S38" s="42"/>
      <c r="T38" s="43" t="e">
        <v>#REF!</v>
      </c>
      <c r="U38" s="42"/>
      <c r="V38" s="43" t="e">
        <v>#REF!</v>
      </c>
      <c r="W38" s="42"/>
      <c r="X38" s="44" t="e">
        <v>#REF!</v>
      </c>
      <c r="Y38" s="45"/>
      <c r="Z38" s="46" t="e">
        <v>#REF!</v>
      </c>
      <c r="AA38" s="47"/>
      <c r="AB38" s="41" t="e">
        <v>#REF!</v>
      </c>
      <c r="AC38" s="40"/>
      <c r="AD38" s="44" t="e">
        <v>#REF!</v>
      </c>
      <c r="AE38" s="48"/>
      <c r="AF38" s="49" t="e">
        <v>#REF!</v>
      </c>
      <c r="AG38" s="48"/>
      <c r="AH38" s="49" t="e">
        <v>#REF!</v>
      </c>
      <c r="AI38" s="47"/>
      <c r="AJ38" s="41" t="e">
        <v>#REF!</v>
      </c>
      <c r="AK38" s="40"/>
      <c r="AL38" s="41" t="e">
        <v>#REF!</v>
      </c>
      <c r="AM38" s="40"/>
      <c r="AN38" s="41" t="e">
        <v>#REF!</v>
      </c>
      <c r="AO38" s="40"/>
      <c r="AP38" s="41" t="e">
        <v>#REF!</v>
      </c>
      <c r="AQ38" s="40"/>
      <c r="AR38" s="41" t="e">
        <v>#REF!</v>
      </c>
      <c r="AS38" s="40"/>
      <c r="AT38" s="41" t="e">
        <v>#REF!</v>
      </c>
    </row>
    <row r="39" spans="1:46" x14ac:dyDescent="0.2">
      <c r="A39" s="96" t="s">
        <v>232</v>
      </c>
      <c r="B39" s="96" t="s">
        <v>35</v>
      </c>
      <c r="C39" s="96" t="s">
        <v>30</v>
      </c>
      <c r="D39" s="95" t="s">
        <v>201</v>
      </c>
      <c r="E39" s="96" t="s">
        <v>79</v>
      </c>
      <c r="F39" s="97">
        <v>80</v>
      </c>
      <c r="G39" s="98">
        <v>28</v>
      </c>
      <c r="H39" s="98">
        <v>34.252400000000002</v>
      </c>
      <c r="I39" s="98">
        <v>2740.192</v>
      </c>
      <c r="J39" s="99">
        <v>3.8994269706133067E-2</v>
      </c>
      <c r="K39" s="61"/>
      <c r="L39" s="52">
        <v>0</v>
      </c>
      <c r="M39" s="53"/>
      <c r="N39" s="54">
        <v>0</v>
      </c>
      <c r="O39" s="53"/>
      <c r="P39" s="52">
        <v>0</v>
      </c>
      <c r="Q39" s="53"/>
      <c r="R39" s="52">
        <v>0</v>
      </c>
      <c r="S39" s="53"/>
      <c r="T39" s="52">
        <v>0</v>
      </c>
      <c r="U39" s="53"/>
      <c r="V39" s="52">
        <v>0</v>
      </c>
      <c r="W39" s="53"/>
      <c r="X39" s="54">
        <v>0</v>
      </c>
      <c r="Y39" s="55"/>
      <c r="Z39" s="56">
        <v>0</v>
      </c>
      <c r="AA39" s="57">
        <v>1348</v>
      </c>
      <c r="AB39" s="51">
        <v>37744</v>
      </c>
      <c r="AC39" s="51"/>
      <c r="AD39" s="58">
        <v>0</v>
      </c>
      <c r="AE39" s="59">
        <v>577.85</v>
      </c>
      <c r="AF39" s="60">
        <v>16179.800000000001</v>
      </c>
      <c r="AG39" s="59"/>
      <c r="AH39" s="60">
        <v>0</v>
      </c>
      <c r="AI39" s="61"/>
      <c r="AJ39" s="51">
        <v>0</v>
      </c>
      <c r="AK39" s="51"/>
      <c r="AL39" s="51">
        <v>0</v>
      </c>
      <c r="AM39" s="51"/>
      <c r="AN39" s="51">
        <v>0</v>
      </c>
      <c r="AO39" s="51"/>
      <c r="AP39" s="51">
        <v>0</v>
      </c>
      <c r="AQ39" s="51"/>
      <c r="AR39" s="51">
        <v>0</v>
      </c>
      <c r="AS39" s="51"/>
      <c r="AT39" s="51">
        <v>0</v>
      </c>
    </row>
    <row r="40" spans="1:46" s="12" customFormat="1" ht="38.25" x14ac:dyDescent="0.2">
      <c r="A40" s="96" t="s">
        <v>233</v>
      </c>
      <c r="B40" s="96">
        <v>98575</v>
      </c>
      <c r="C40" s="96" t="s">
        <v>30</v>
      </c>
      <c r="D40" s="95" t="s">
        <v>202</v>
      </c>
      <c r="E40" s="96" t="s">
        <v>31</v>
      </c>
      <c r="F40" s="97">
        <v>7</v>
      </c>
      <c r="G40" s="98">
        <v>75.19</v>
      </c>
      <c r="H40" s="98">
        <v>91.979927000000004</v>
      </c>
      <c r="I40" s="98">
        <v>643.85948900000005</v>
      </c>
      <c r="J40" s="99">
        <v>9.1624348100129548E-3</v>
      </c>
      <c r="K40" s="39"/>
      <c r="L40" s="30">
        <v>0</v>
      </c>
      <c r="M40" s="31"/>
      <c r="N40" s="32">
        <v>0</v>
      </c>
      <c r="O40" s="31"/>
      <c r="P40" s="30">
        <v>0</v>
      </c>
      <c r="Q40" s="31"/>
      <c r="R40" s="30">
        <v>0</v>
      </c>
      <c r="S40" s="31"/>
      <c r="T40" s="30">
        <v>0</v>
      </c>
      <c r="U40" s="31"/>
      <c r="V40" s="30">
        <v>0</v>
      </c>
      <c r="W40" s="31"/>
      <c r="X40" s="32">
        <v>0</v>
      </c>
      <c r="Y40" s="33">
        <v>1925.85</v>
      </c>
      <c r="Z40" s="34">
        <v>144804.66149999999</v>
      </c>
      <c r="AA40" s="35"/>
      <c r="AB40" s="29">
        <v>0</v>
      </c>
      <c r="AC40" s="29"/>
      <c r="AD40" s="36">
        <v>0</v>
      </c>
      <c r="AE40" s="37"/>
      <c r="AF40" s="38">
        <v>0</v>
      </c>
      <c r="AG40" s="37"/>
      <c r="AH40" s="38">
        <v>0</v>
      </c>
      <c r="AI40" s="39"/>
      <c r="AJ40" s="29">
        <v>0</v>
      </c>
      <c r="AK40" s="29"/>
      <c r="AL40" s="29">
        <v>0</v>
      </c>
      <c r="AM40" s="29"/>
      <c r="AN40" s="29">
        <v>0</v>
      </c>
      <c r="AO40" s="29"/>
      <c r="AP40" s="29">
        <v>0</v>
      </c>
      <c r="AQ40" s="29"/>
      <c r="AR40" s="29">
        <v>0</v>
      </c>
      <c r="AS40" s="29"/>
      <c r="AT40" s="29">
        <v>0</v>
      </c>
    </row>
    <row r="41" spans="1:46" s="12" customFormat="1" ht="25.5" x14ac:dyDescent="0.2">
      <c r="A41" s="96" t="s">
        <v>234</v>
      </c>
      <c r="B41" s="96">
        <v>19</v>
      </c>
      <c r="C41" s="96" t="s">
        <v>54</v>
      </c>
      <c r="D41" s="95" t="s">
        <v>158</v>
      </c>
      <c r="E41" s="96" t="s">
        <v>79</v>
      </c>
      <c r="F41" s="97">
        <v>80</v>
      </c>
      <c r="G41" s="98">
        <v>43.366999999999997</v>
      </c>
      <c r="H41" s="98">
        <v>53.050851099999996</v>
      </c>
      <c r="I41" s="98">
        <v>4244.068088</v>
      </c>
      <c r="J41" s="99">
        <v>6.0395160512352601E-2</v>
      </c>
      <c r="K41" s="85"/>
      <c r="L41" s="30"/>
      <c r="M41" s="31"/>
      <c r="N41" s="36"/>
      <c r="O41" s="31"/>
      <c r="P41" s="30"/>
      <c r="Q41" s="31"/>
      <c r="R41" s="30"/>
      <c r="S41" s="31"/>
      <c r="T41" s="30"/>
      <c r="U41" s="31"/>
      <c r="V41" s="30"/>
      <c r="W41" s="31"/>
      <c r="X41" s="36"/>
      <c r="Y41" s="33"/>
      <c r="Z41" s="34"/>
      <c r="AA41" s="39"/>
      <c r="AB41" s="29"/>
      <c r="AC41" s="29"/>
      <c r="AD41" s="36"/>
      <c r="AE41" s="37"/>
      <c r="AF41" s="38"/>
      <c r="AG41" s="37"/>
      <c r="AH41" s="38"/>
      <c r="AI41" s="3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</row>
    <row r="42" spans="1:46" s="12" customFormat="1" ht="25.5" x14ac:dyDescent="0.2">
      <c r="A42" s="96" t="s">
        <v>255</v>
      </c>
      <c r="B42" s="96" t="s">
        <v>36</v>
      </c>
      <c r="C42" s="96" t="s">
        <v>30</v>
      </c>
      <c r="D42" s="95" t="s">
        <v>37</v>
      </c>
      <c r="E42" s="96" t="s">
        <v>79</v>
      </c>
      <c r="F42" s="97">
        <v>280</v>
      </c>
      <c r="G42" s="98">
        <v>13.16</v>
      </c>
      <c r="H42" s="98">
        <v>16.098628000000001</v>
      </c>
      <c r="I42" s="98">
        <v>4507.6158400000004</v>
      </c>
      <c r="J42" s="99">
        <v>6.4145573666588906E-2</v>
      </c>
      <c r="K42" s="39"/>
      <c r="L42" s="30">
        <v>0</v>
      </c>
      <c r="M42" s="31"/>
      <c r="N42" s="32">
        <v>0</v>
      </c>
      <c r="O42" s="31"/>
      <c r="P42" s="30">
        <v>0</v>
      </c>
      <c r="Q42" s="31"/>
      <c r="R42" s="30">
        <v>0</v>
      </c>
      <c r="S42" s="31"/>
      <c r="T42" s="30">
        <v>0</v>
      </c>
      <c r="U42" s="31"/>
      <c r="V42" s="30">
        <v>0</v>
      </c>
      <c r="W42" s="31"/>
      <c r="X42" s="32">
        <v>0</v>
      </c>
      <c r="Y42" s="33"/>
      <c r="Z42" s="34">
        <v>0</v>
      </c>
      <c r="AA42" s="35"/>
      <c r="AB42" s="29">
        <v>0</v>
      </c>
      <c r="AC42" s="29"/>
      <c r="AD42" s="36">
        <v>0</v>
      </c>
      <c r="AE42" s="37"/>
      <c r="AF42" s="38">
        <v>0</v>
      </c>
      <c r="AG42" s="37"/>
      <c r="AH42" s="38">
        <v>0</v>
      </c>
      <c r="AI42" s="39"/>
      <c r="AJ42" s="29">
        <v>0</v>
      </c>
      <c r="AK42" s="29"/>
      <c r="AL42" s="29">
        <v>0</v>
      </c>
      <c r="AM42" s="29"/>
      <c r="AN42" s="29">
        <v>0</v>
      </c>
      <c r="AO42" s="29"/>
      <c r="AP42" s="29">
        <v>0</v>
      </c>
      <c r="AQ42" s="29"/>
      <c r="AR42" s="29">
        <v>0</v>
      </c>
      <c r="AS42" s="29"/>
      <c r="AT42" s="29">
        <v>0</v>
      </c>
    </row>
    <row r="43" spans="1:46" s="12" customFormat="1" x14ac:dyDescent="0.2">
      <c r="A43" s="105">
        <v>5</v>
      </c>
      <c r="B43" s="105"/>
      <c r="C43" s="105"/>
      <c r="D43" s="91" t="s">
        <v>34</v>
      </c>
      <c r="E43" s="91"/>
      <c r="F43" s="111"/>
      <c r="G43" s="91"/>
      <c r="H43" s="91"/>
      <c r="I43" s="93">
        <f>SUM(I44:I45)</f>
        <v>12799.305143754998</v>
      </c>
      <c r="J43" s="94">
        <f>SUM(J44:J45)</f>
        <v>0.18214035980934135</v>
      </c>
      <c r="K43" s="26"/>
      <c r="L43" s="22">
        <v>0</v>
      </c>
      <c r="M43" s="21"/>
      <c r="N43" s="23">
        <v>0</v>
      </c>
      <c r="O43" s="21"/>
      <c r="P43" s="22">
        <v>0</v>
      </c>
      <c r="Q43" s="21"/>
      <c r="R43" s="22">
        <v>0</v>
      </c>
      <c r="S43" s="21"/>
      <c r="T43" s="22">
        <v>0</v>
      </c>
      <c r="U43" s="21"/>
      <c r="V43" s="22">
        <v>0</v>
      </c>
      <c r="W43" s="21"/>
      <c r="X43" s="23">
        <v>0</v>
      </c>
      <c r="Y43" s="24"/>
      <c r="Z43" s="25">
        <v>0</v>
      </c>
      <c r="AA43" s="26"/>
      <c r="AB43" s="20">
        <v>0</v>
      </c>
      <c r="AC43" s="19"/>
      <c r="AD43" s="23">
        <v>4397.2570000000005</v>
      </c>
      <c r="AE43" s="27"/>
      <c r="AF43" s="28">
        <v>0</v>
      </c>
      <c r="AG43" s="27"/>
      <c r="AH43" s="28">
        <v>2187.52</v>
      </c>
      <c r="AI43" s="26"/>
      <c r="AJ43" s="20">
        <v>0</v>
      </c>
      <c r="AK43" s="19"/>
      <c r="AL43" s="20">
        <v>0</v>
      </c>
      <c r="AM43" s="19"/>
      <c r="AN43" s="20">
        <v>0</v>
      </c>
      <c r="AO43" s="19"/>
      <c r="AP43" s="20">
        <v>0</v>
      </c>
      <c r="AQ43" s="19"/>
      <c r="AR43" s="20">
        <v>0</v>
      </c>
      <c r="AS43" s="19"/>
      <c r="AT43" s="20">
        <v>0</v>
      </c>
    </row>
    <row r="44" spans="1:46" s="12" customFormat="1" ht="38.25" x14ac:dyDescent="0.2">
      <c r="A44" s="96" t="s">
        <v>235</v>
      </c>
      <c r="B44" s="96">
        <v>94228</v>
      </c>
      <c r="C44" s="96" t="s">
        <v>30</v>
      </c>
      <c r="D44" s="95" t="s">
        <v>263</v>
      </c>
      <c r="E44" s="96" t="s">
        <v>31</v>
      </c>
      <c r="F44" s="97">
        <v>27.082999999999998</v>
      </c>
      <c r="G44" s="98">
        <v>85.45</v>
      </c>
      <c r="H44" s="98">
        <v>104.530985</v>
      </c>
      <c r="I44" s="98">
        <v>2831.0126667549998</v>
      </c>
      <c r="J44" s="99">
        <v>4.0286692125560353E-2</v>
      </c>
      <c r="K44" s="39"/>
      <c r="L44" s="30">
        <v>0</v>
      </c>
      <c r="M44" s="31"/>
      <c r="N44" s="32">
        <v>0</v>
      </c>
      <c r="O44" s="31"/>
      <c r="P44" s="30">
        <v>0</v>
      </c>
      <c r="Q44" s="31"/>
      <c r="R44" s="30">
        <v>0</v>
      </c>
      <c r="S44" s="31"/>
      <c r="T44" s="30">
        <v>0</v>
      </c>
      <c r="U44" s="31"/>
      <c r="V44" s="30">
        <v>0</v>
      </c>
      <c r="W44" s="31"/>
      <c r="X44" s="32">
        <v>0</v>
      </c>
      <c r="Y44" s="33"/>
      <c r="Z44" s="34">
        <v>0</v>
      </c>
      <c r="AA44" s="35"/>
      <c r="AB44" s="29">
        <v>0</v>
      </c>
      <c r="AC44" s="29">
        <v>51.46</v>
      </c>
      <c r="AD44" s="36">
        <v>4397.2570000000005</v>
      </c>
      <c r="AE44" s="37"/>
      <c r="AF44" s="38">
        <v>0</v>
      </c>
      <c r="AG44" s="37">
        <v>25.6</v>
      </c>
      <c r="AH44" s="38">
        <v>2187.52</v>
      </c>
      <c r="AI44" s="39"/>
      <c r="AJ44" s="29">
        <v>0</v>
      </c>
      <c r="AK44" s="29"/>
      <c r="AL44" s="29">
        <v>0</v>
      </c>
      <c r="AM44" s="29"/>
      <c r="AN44" s="29">
        <v>0</v>
      </c>
      <c r="AO44" s="29"/>
      <c r="AP44" s="29">
        <v>0</v>
      </c>
      <c r="AQ44" s="29"/>
      <c r="AR44" s="29">
        <v>0</v>
      </c>
      <c r="AS44" s="29"/>
      <c r="AT44" s="29">
        <v>0</v>
      </c>
    </row>
    <row r="45" spans="1:46" s="12" customFormat="1" ht="25.5" x14ac:dyDescent="0.2">
      <c r="A45" s="96" t="s">
        <v>236</v>
      </c>
      <c r="B45" s="96">
        <v>5</v>
      </c>
      <c r="C45" s="96" t="s">
        <v>80</v>
      </c>
      <c r="D45" s="95" t="s">
        <v>262</v>
      </c>
      <c r="E45" s="96" t="s">
        <v>180</v>
      </c>
      <c r="F45" s="97">
        <v>1</v>
      </c>
      <c r="G45" s="98" t="s">
        <v>261</v>
      </c>
      <c r="H45" s="98">
        <v>9968.2924769999991</v>
      </c>
      <c r="I45" s="98">
        <v>9968.2924769999991</v>
      </c>
      <c r="J45" s="99">
        <v>0.14185366768378099</v>
      </c>
      <c r="K45" s="39"/>
      <c r="L45" s="30"/>
      <c r="M45" s="31"/>
      <c r="N45" s="36"/>
      <c r="O45" s="31"/>
      <c r="P45" s="30"/>
      <c r="Q45" s="31"/>
      <c r="R45" s="30"/>
      <c r="S45" s="31"/>
      <c r="T45" s="30"/>
      <c r="U45" s="31"/>
      <c r="V45" s="30"/>
      <c r="W45" s="31"/>
      <c r="X45" s="36"/>
      <c r="Y45" s="33"/>
      <c r="Z45" s="34"/>
      <c r="AA45" s="39"/>
      <c r="AB45" s="29"/>
      <c r="AC45" s="29"/>
      <c r="AD45" s="36"/>
      <c r="AE45" s="37"/>
      <c r="AF45" s="38"/>
      <c r="AG45" s="37"/>
      <c r="AH45" s="38"/>
      <c r="AI45" s="3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</row>
    <row r="46" spans="1:46" s="12" customFormat="1" x14ac:dyDescent="0.2">
      <c r="A46" s="105">
        <v>6</v>
      </c>
      <c r="B46" s="105"/>
      <c r="C46" s="105"/>
      <c r="D46" s="91" t="s">
        <v>40</v>
      </c>
      <c r="E46" s="91"/>
      <c r="F46" s="111"/>
      <c r="G46" s="91"/>
      <c r="H46" s="91"/>
      <c r="I46" s="93">
        <f>SUM(I47:I49)</f>
        <v>13824.788542500002</v>
      </c>
      <c r="J46" s="94">
        <f>SUM(J47:J49)</f>
        <v>0.19673348913379182</v>
      </c>
      <c r="K46" s="26"/>
      <c r="L46" s="22">
        <v>0</v>
      </c>
      <c r="M46" s="21"/>
      <c r="N46" s="23">
        <v>0</v>
      </c>
      <c r="O46" s="21"/>
      <c r="P46" s="22">
        <v>0</v>
      </c>
      <c r="Q46" s="21"/>
      <c r="R46" s="22">
        <v>6789.6</v>
      </c>
      <c r="S46" s="21"/>
      <c r="T46" s="22">
        <v>6789.6</v>
      </c>
      <c r="U46" s="21"/>
      <c r="V46" s="22">
        <v>0</v>
      </c>
      <c r="W46" s="21"/>
      <c r="X46" s="23">
        <v>0</v>
      </c>
      <c r="Y46" s="24"/>
      <c r="Z46" s="25">
        <v>11316</v>
      </c>
      <c r="AA46" s="26"/>
      <c r="AB46" s="20">
        <v>4590.8</v>
      </c>
      <c r="AC46" s="19"/>
      <c r="AD46" s="23">
        <v>0</v>
      </c>
      <c r="AE46" s="27"/>
      <c r="AF46" s="28">
        <v>3416</v>
      </c>
      <c r="AG46" s="27"/>
      <c r="AH46" s="28">
        <v>519.11520000000007</v>
      </c>
      <c r="AI46" s="26"/>
      <c r="AJ46" s="20">
        <v>0</v>
      </c>
      <c r="AK46" s="19"/>
      <c r="AL46" s="20">
        <v>0</v>
      </c>
      <c r="AM46" s="19"/>
      <c r="AN46" s="20">
        <v>0</v>
      </c>
      <c r="AO46" s="19"/>
      <c r="AP46" s="20">
        <v>0</v>
      </c>
      <c r="AQ46" s="19"/>
      <c r="AR46" s="20">
        <v>0</v>
      </c>
      <c r="AS46" s="19"/>
      <c r="AT46" s="20">
        <v>0</v>
      </c>
    </row>
    <row r="47" spans="1:46" s="12" customFormat="1" ht="38.25" x14ac:dyDescent="0.2">
      <c r="A47" s="96" t="s">
        <v>237</v>
      </c>
      <c r="B47" s="96" t="s">
        <v>41</v>
      </c>
      <c r="C47" s="96" t="s">
        <v>30</v>
      </c>
      <c r="D47" s="95" t="s">
        <v>42</v>
      </c>
      <c r="E47" s="96" t="s">
        <v>79</v>
      </c>
      <c r="F47" s="97">
        <v>280</v>
      </c>
      <c r="G47" s="98">
        <v>19.920000000000002</v>
      </c>
      <c r="H47" s="98">
        <v>24.368136000000003</v>
      </c>
      <c r="I47" s="98">
        <v>6823.0780800000011</v>
      </c>
      <c r="J47" s="99">
        <v>9.7095731568271351E-2</v>
      </c>
      <c r="K47" s="39"/>
      <c r="L47" s="30">
        <v>0</v>
      </c>
      <c r="M47" s="31"/>
      <c r="N47" s="32">
        <v>0</v>
      </c>
      <c r="O47" s="31"/>
      <c r="P47" s="30">
        <v>0</v>
      </c>
      <c r="Q47" s="31">
        <v>180</v>
      </c>
      <c r="R47" s="30">
        <v>3585.6000000000004</v>
      </c>
      <c r="S47" s="31">
        <v>180</v>
      </c>
      <c r="T47" s="30">
        <v>3585.6000000000004</v>
      </c>
      <c r="U47" s="31"/>
      <c r="V47" s="30">
        <v>0</v>
      </c>
      <c r="W47" s="31"/>
      <c r="X47" s="32">
        <v>0</v>
      </c>
      <c r="Y47" s="33">
        <v>300</v>
      </c>
      <c r="Z47" s="34">
        <v>5976.0000000000009</v>
      </c>
      <c r="AA47" s="35">
        <v>100</v>
      </c>
      <c r="AB47" s="29">
        <v>1992.0000000000002</v>
      </c>
      <c r="AC47" s="29"/>
      <c r="AD47" s="36">
        <v>0</v>
      </c>
      <c r="AE47" s="37">
        <v>100</v>
      </c>
      <c r="AF47" s="38">
        <v>1992.0000000000002</v>
      </c>
      <c r="AG47" s="37">
        <v>26.06</v>
      </c>
      <c r="AH47" s="38">
        <v>519.11520000000007</v>
      </c>
      <c r="AI47" s="39"/>
      <c r="AJ47" s="29">
        <v>0</v>
      </c>
      <c r="AK47" s="29"/>
      <c r="AL47" s="29">
        <v>0</v>
      </c>
      <c r="AM47" s="29"/>
      <c r="AN47" s="29">
        <v>0</v>
      </c>
      <c r="AO47" s="29"/>
      <c r="AP47" s="29">
        <v>0</v>
      </c>
      <c r="AQ47" s="29"/>
      <c r="AR47" s="29">
        <v>0</v>
      </c>
      <c r="AS47" s="29"/>
      <c r="AT47" s="29">
        <v>0</v>
      </c>
    </row>
    <row r="48" spans="1:46" s="12" customFormat="1" ht="51" x14ac:dyDescent="0.2">
      <c r="A48" s="96" t="s">
        <v>238</v>
      </c>
      <c r="B48" s="96" t="s">
        <v>43</v>
      </c>
      <c r="C48" s="96" t="s">
        <v>30</v>
      </c>
      <c r="D48" s="95" t="s">
        <v>44</v>
      </c>
      <c r="E48" s="96" t="s">
        <v>45</v>
      </c>
      <c r="F48" s="97">
        <v>280</v>
      </c>
      <c r="G48" s="98">
        <v>17.8</v>
      </c>
      <c r="H48" s="98">
        <v>21.774740000000001</v>
      </c>
      <c r="I48" s="98">
        <v>6096.9272000000001</v>
      </c>
      <c r="J48" s="99">
        <v>8.6762250096146076E-2</v>
      </c>
      <c r="K48" s="39"/>
      <c r="L48" s="30">
        <v>0</v>
      </c>
      <c r="M48" s="31"/>
      <c r="N48" s="32">
        <v>0</v>
      </c>
      <c r="O48" s="31"/>
      <c r="P48" s="30">
        <v>0</v>
      </c>
      <c r="Q48" s="31">
        <v>180</v>
      </c>
      <c r="R48" s="30">
        <v>3204</v>
      </c>
      <c r="S48" s="31">
        <v>180</v>
      </c>
      <c r="T48" s="30">
        <v>3204</v>
      </c>
      <c r="U48" s="31"/>
      <c r="V48" s="30">
        <v>0</v>
      </c>
      <c r="W48" s="31"/>
      <c r="X48" s="32">
        <v>0</v>
      </c>
      <c r="Y48" s="33">
        <v>300</v>
      </c>
      <c r="Z48" s="34">
        <v>5340</v>
      </c>
      <c r="AA48" s="35">
        <v>146</v>
      </c>
      <c r="AB48" s="29">
        <v>2598.8000000000002</v>
      </c>
      <c r="AC48" s="29"/>
      <c r="AD48" s="36">
        <v>0</v>
      </c>
      <c r="AE48" s="37">
        <v>80</v>
      </c>
      <c r="AF48" s="38">
        <v>1424</v>
      </c>
      <c r="AG48" s="37"/>
      <c r="AH48" s="38">
        <v>0</v>
      </c>
      <c r="AI48" s="39"/>
      <c r="AJ48" s="29">
        <v>0</v>
      </c>
      <c r="AK48" s="29"/>
      <c r="AL48" s="29">
        <v>0</v>
      </c>
      <c r="AM48" s="29"/>
      <c r="AN48" s="29">
        <v>0</v>
      </c>
      <c r="AO48" s="29"/>
      <c r="AP48" s="29">
        <v>0</v>
      </c>
      <c r="AQ48" s="29"/>
      <c r="AR48" s="29">
        <v>0</v>
      </c>
      <c r="AS48" s="29"/>
      <c r="AT48" s="29">
        <v>0</v>
      </c>
    </row>
    <row r="49" spans="1:47" s="12" customFormat="1" ht="15" thickBot="1" x14ac:dyDescent="0.25">
      <c r="A49" s="96" t="s">
        <v>239</v>
      </c>
      <c r="B49" s="96">
        <v>11</v>
      </c>
      <c r="C49" s="96" t="s">
        <v>54</v>
      </c>
      <c r="D49" s="112" t="s">
        <v>240</v>
      </c>
      <c r="E49" s="96" t="s">
        <v>180</v>
      </c>
      <c r="F49" s="97">
        <v>1</v>
      </c>
      <c r="G49" s="98">
        <v>739.625</v>
      </c>
      <c r="H49" s="98">
        <v>904.78326250000009</v>
      </c>
      <c r="I49" s="98">
        <v>904.78326250000009</v>
      </c>
      <c r="J49" s="99">
        <v>1.2875507469374407E-2</v>
      </c>
      <c r="K49" s="193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</row>
    <row r="50" spans="1:47" s="12" customFormat="1" ht="18" customHeight="1" thickBot="1" x14ac:dyDescent="0.25">
      <c r="A50" s="235"/>
      <c r="B50" s="236"/>
      <c r="C50" s="236"/>
      <c r="D50" s="231" t="s">
        <v>46</v>
      </c>
      <c r="E50" s="231"/>
      <c r="F50" s="231"/>
      <c r="G50" s="231"/>
      <c r="H50" s="230">
        <f>SUM(I46,I43,I38,I19,I9,I7)</f>
        <v>70271.658391105069</v>
      </c>
      <c r="I50" s="230"/>
      <c r="J50" s="150">
        <f>SUM(J46,J43,J38,J19,J9,J7)</f>
        <v>1</v>
      </c>
      <c r="K50" s="211" t="e">
        <v>#REF!</v>
      </c>
      <c r="L50" s="212"/>
      <c r="M50" s="208" t="e">
        <v>#REF!</v>
      </c>
      <c r="N50" s="205"/>
      <c r="O50" s="208" t="e">
        <v>#REF!</v>
      </c>
      <c r="P50" s="217"/>
      <c r="Q50" s="208" t="e">
        <v>#REF!</v>
      </c>
      <c r="R50" s="205"/>
      <c r="S50" s="208" t="e">
        <v>#REF!</v>
      </c>
      <c r="T50" s="205"/>
      <c r="U50" s="204" t="e">
        <v>#REF!</v>
      </c>
      <c r="V50" s="205"/>
      <c r="W50" s="206" t="e">
        <v>#REF!</v>
      </c>
      <c r="X50" s="197"/>
      <c r="Y50" s="207" t="e">
        <v>#REF!</v>
      </c>
      <c r="Z50" s="197"/>
      <c r="AA50" s="29"/>
      <c r="AB50" s="113" t="e">
        <v>#REF!</v>
      </c>
      <c r="AC50" s="29"/>
      <c r="AD50" s="113" t="e">
        <v>#REF!</v>
      </c>
      <c r="AE50" s="202" t="e">
        <v>#REF!</v>
      </c>
      <c r="AF50" s="203"/>
      <c r="AG50" s="29"/>
      <c r="AH50" s="113" t="e">
        <v>#REF!</v>
      </c>
      <c r="AI50" s="29"/>
      <c r="AJ50" s="113" t="e">
        <v>#REF!</v>
      </c>
      <c r="AK50" s="29"/>
      <c r="AL50" s="113" t="e">
        <v>#REF!</v>
      </c>
      <c r="AM50" s="29"/>
      <c r="AN50" s="113" t="e">
        <v>#REF!</v>
      </c>
      <c r="AO50" s="29"/>
      <c r="AP50" s="113" t="e">
        <v>#REF!</v>
      </c>
      <c r="AQ50" s="29"/>
      <c r="AR50" s="113" t="e">
        <v>#REF!</v>
      </c>
      <c r="AS50" s="29"/>
      <c r="AT50" s="113" t="e">
        <v>#REF!</v>
      </c>
      <c r="AU50" s="114"/>
    </row>
    <row r="51" spans="1:47" ht="18" x14ac:dyDescent="0.2">
      <c r="A51" s="100"/>
      <c r="B51" s="100"/>
      <c r="C51" s="100"/>
      <c r="D51" s="86"/>
      <c r="E51" s="87"/>
      <c r="F51" s="87"/>
      <c r="G51" s="280"/>
      <c r="H51" s="218"/>
      <c r="I51" s="218"/>
      <c r="J51" s="88"/>
      <c r="K51" s="64"/>
      <c r="L51" s="63"/>
      <c r="M51" s="64"/>
      <c r="N51" s="63"/>
      <c r="O51" s="64"/>
      <c r="P51" s="65" t="e">
        <v>#REF!</v>
      </c>
      <c r="Q51" s="64"/>
      <c r="R51" s="65" t="e">
        <v>#REF!</v>
      </c>
      <c r="S51" s="64"/>
      <c r="T51" s="65" t="e">
        <v>#REF!</v>
      </c>
      <c r="U51" s="66"/>
      <c r="V51" s="65" t="e">
        <v>#REF!</v>
      </c>
      <c r="W51" s="64"/>
      <c r="X51" s="65" t="e">
        <v>#REF!</v>
      </c>
      <c r="Y51" s="64"/>
      <c r="Z51" s="65" t="e">
        <v>#REF!</v>
      </c>
      <c r="AA51" s="64"/>
      <c r="AB51" s="65" t="e">
        <v>#REF!</v>
      </c>
      <c r="AC51" s="64"/>
      <c r="AD51" s="65" t="e">
        <v>#REF!</v>
      </c>
      <c r="AE51" s="64"/>
      <c r="AF51" s="65" t="e">
        <v>#REF!</v>
      </c>
      <c r="AG51" s="64"/>
      <c r="AH51" s="65" t="e">
        <v>#REF!</v>
      </c>
      <c r="AI51" s="64"/>
      <c r="AJ51" s="63"/>
      <c r="AK51" s="64"/>
      <c r="AL51" s="63"/>
      <c r="AM51" s="64"/>
      <c r="AN51" s="63"/>
      <c r="AO51" s="64"/>
      <c r="AP51" s="63"/>
      <c r="AQ51" s="64"/>
      <c r="AR51" s="63"/>
      <c r="AS51" s="64"/>
      <c r="AT51" s="63"/>
    </row>
    <row r="52" spans="1:47" ht="18" x14ac:dyDescent="0.2">
      <c r="A52" s="238"/>
      <c r="B52" s="233"/>
      <c r="C52" s="233"/>
      <c r="D52" s="234"/>
      <c r="E52" s="62"/>
      <c r="F52" s="62"/>
      <c r="G52" s="218"/>
      <c r="H52" s="218"/>
      <c r="I52" s="218"/>
      <c r="J52" s="63"/>
      <c r="K52" s="64"/>
      <c r="L52" s="63"/>
      <c r="M52" s="64"/>
      <c r="N52" s="63"/>
      <c r="O52" s="64"/>
      <c r="P52" s="63"/>
      <c r="Q52" s="64"/>
      <c r="R52" s="63"/>
      <c r="S52" s="64"/>
      <c r="T52" s="63"/>
      <c r="U52" s="64"/>
      <c r="V52" s="63"/>
      <c r="W52" s="64"/>
      <c r="X52" s="63"/>
      <c r="Y52" s="64"/>
      <c r="Z52" s="63"/>
      <c r="AA52" s="64"/>
      <c r="AB52" s="63"/>
      <c r="AC52" s="64"/>
      <c r="AD52" s="63"/>
      <c r="AE52" s="64"/>
      <c r="AF52" s="63"/>
      <c r="AG52" s="64"/>
      <c r="AH52" s="63"/>
      <c r="AI52" s="64"/>
      <c r="AJ52" s="63"/>
      <c r="AK52" s="64"/>
      <c r="AL52" s="63"/>
      <c r="AM52" s="64"/>
      <c r="AN52" s="63"/>
      <c r="AO52" s="64"/>
      <c r="AP52" s="63"/>
      <c r="AQ52" s="64"/>
      <c r="AR52" s="63"/>
      <c r="AS52" s="64"/>
      <c r="AT52" s="63"/>
    </row>
    <row r="53" spans="1:47" ht="18" x14ac:dyDescent="0.2">
      <c r="A53" s="238"/>
      <c r="B53" s="233"/>
      <c r="C53" s="233"/>
      <c r="D53" s="234"/>
      <c r="E53" s="62"/>
      <c r="F53" s="67"/>
      <c r="G53" s="64"/>
      <c r="H53" s="68"/>
      <c r="I53" s="63"/>
      <c r="J53" s="63"/>
      <c r="K53" s="64"/>
      <c r="L53" s="63"/>
      <c r="M53" s="64"/>
      <c r="N53" s="63"/>
      <c r="O53" s="64"/>
      <c r="P53" s="63"/>
      <c r="Q53" s="64"/>
      <c r="R53" s="63"/>
      <c r="S53" s="64"/>
      <c r="T53" s="63"/>
      <c r="U53" s="64"/>
      <c r="V53" s="63"/>
      <c r="W53" s="64"/>
      <c r="X53" s="63"/>
      <c r="Y53" s="64"/>
      <c r="Z53" s="63"/>
      <c r="AA53" s="64"/>
      <c r="AB53" s="63"/>
      <c r="AC53" s="64"/>
      <c r="AD53" s="63"/>
      <c r="AE53" s="64"/>
      <c r="AF53" s="63"/>
      <c r="AG53" s="64"/>
      <c r="AH53" s="63"/>
      <c r="AI53" s="64"/>
      <c r="AJ53" s="63"/>
      <c r="AK53" s="64"/>
      <c r="AL53" s="63"/>
      <c r="AM53" s="64"/>
      <c r="AN53" s="63"/>
      <c r="AO53" s="64"/>
      <c r="AP53" s="63"/>
      <c r="AQ53" s="64"/>
      <c r="AR53" s="63"/>
      <c r="AS53" s="64"/>
      <c r="AT53" s="63"/>
    </row>
    <row r="54" spans="1:47" x14ac:dyDescent="0.2">
      <c r="A54" s="106"/>
      <c r="B54" s="106"/>
      <c r="C54" s="106"/>
      <c r="D54" s="69"/>
      <c r="E54" s="69"/>
      <c r="F54" s="69"/>
      <c r="G54" s="69"/>
      <c r="H54" s="70"/>
      <c r="I54" s="69"/>
      <c r="J54" s="71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</row>
    <row r="55" spans="1:47" x14ac:dyDescent="0.2">
      <c r="A55" s="237"/>
      <c r="B55" s="233"/>
      <c r="C55" s="233"/>
      <c r="D55" s="233"/>
      <c r="E55" s="233"/>
      <c r="F55" s="233"/>
      <c r="G55" s="233"/>
      <c r="H55" s="233"/>
      <c r="I55" s="233"/>
      <c r="J55" s="234"/>
      <c r="K55" s="66"/>
      <c r="L55" s="72" t="e">
        <v>#REF!</v>
      </c>
      <c r="M55" s="73"/>
      <c r="N55" s="72"/>
      <c r="O55" s="66"/>
      <c r="P55" s="72"/>
      <c r="Q55" s="66"/>
      <c r="R55" s="72"/>
      <c r="S55" s="66"/>
      <c r="T55" s="72"/>
      <c r="U55" s="69"/>
      <c r="V55" s="74"/>
      <c r="W55" s="69"/>
      <c r="X55" s="74"/>
      <c r="Y55" s="69"/>
      <c r="Z55" s="74"/>
      <c r="AA55" s="69"/>
      <c r="AB55" s="74"/>
      <c r="AC55" s="69"/>
      <c r="AD55" s="74"/>
      <c r="AE55" s="69"/>
      <c r="AF55" s="74"/>
      <c r="AG55" s="69"/>
      <c r="AH55" s="74"/>
      <c r="AI55" s="69"/>
      <c r="AJ55" s="74"/>
      <c r="AK55" s="69"/>
      <c r="AL55" s="74"/>
      <c r="AM55" s="69"/>
      <c r="AN55" s="74"/>
      <c r="AO55" s="69"/>
      <c r="AP55" s="74"/>
      <c r="AQ55" s="69"/>
      <c r="AR55" s="74"/>
      <c r="AS55" s="69"/>
      <c r="AT55" s="74"/>
    </row>
    <row r="56" spans="1:47" x14ac:dyDescent="0.2">
      <c r="A56" s="232"/>
      <c r="B56" s="233"/>
      <c r="C56" s="233"/>
      <c r="D56" s="233"/>
      <c r="E56" s="233"/>
      <c r="F56" s="233"/>
      <c r="G56" s="233"/>
      <c r="H56" s="233"/>
      <c r="I56" s="233"/>
      <c r="J56" s="234"/>
      <c r="K56" s="66"/>
      <c r="L56" s="72" t="e">
        <v>#REF!</v>
      </c>
      <c r="M56" s="66"/>
      <c r="N56" s="72"/>
      <c r="O56" s="66"/>
      <c r="P56" s="72"/>
      <c r="Q56" s="66"/>
      <c r="R56" s="72"/>
      <c r="S56" s="66"/>
      <c r="T56" s="72"/>
      <c r="U56" s="69"/>
      <c r="V56" s="74"/>
      <c r="W56" s="69"/>
      <c r="X56" s="74"/>
      <c r="Y56" s="69"/>
      <c r="Z56" s="74"/>
      <c r="AA56" s="69"/>
      <c r="AB56" s="74"/>
      <c r="AC56" s="69"/>
      <c r="AD56" s="74"/>
      <c r="AE56" s="69"/>
      <c r="AF56" s="74"/>
      <c r="AG56" s="69"/>
      <c r="AH56" s="74"/>
      <c r="AI56" s="69"/>
      <c r="AJ56" s="74"/>
      <c r="AK56" s="69"/>
      <c r="AL56" s="74"/>
      <c r="AM56" s="69"/>
      <c r="AN56" s="74"/>
      <c r="AO56" s="69"/>
      <c r="AP56" s="74"/>
      <c r="AQ56" s="69"/>
      <c r="AR56" s="74"/>
      <c r="AS56" s="69"/>
      <c r="AT56" s="74"/>
    </row>
  </sheetData>
  <mergeCells count="38">
    <mergeCell ref="A56:J56"/>
    <mergeCell ref="A50:C50"/>
    <mergeCell ref="A55:J55"/>
    <mergeCell ref="A52:D52"/>
    <mergeCell ref="A53:D53"/>
    <mergeCell ref="O50:P50"/>
    <mergeCell ref="G51:I52"/>
    <mergeCell ref="S50:T50"/>
    <mergeCell ref="G2:J2"/>
    <mergeCell ref="D1:E4"/>
    <mergeCell ref="A5:J5"/>
    <mergeCell ref="H50:I50"/>
    <mergeCell ref="D50:G50"/>
    <mergeCell ref="AQ5:AR5"/>
    <mergeCell ref="AS5:AT5"/>
    <mergeCell ref="AC5:AD5"/>
    <mergeCell ref="AE5:AF5"/>
    <mergeCell ref="AG5:AH5"/>
    <mergeCell ref="AI5:AJ5"/>
    <mergeCell ref="AK5:AL5"/>
    <mergeCell ref="AM5:AN5"/>
    <mergeCell ref="AO5:AP5"/>
    <mergeCell ref="AA5:AB5"/>
    <mergeCell ref="K5:L5"/>
    <mergeCell ref="M5:N5"/>
    <mergeCell ref="O5:P5"/>
    <mergeCell ref="AE50:AF50"/>
    <mergeCell ref="U50:V50"/>
    <mergeCell ref="W50:X50"/>
    <mergeCell ref="Y50:Z50"/>
    <mergeCell ref="Q50:R50"/>
    <mergeCell ref="Q5:R5"/>
    <mergeCell ref="S5:T5"/>
    <mergeCell ref="U5:V5"/>
    <mergeCell ref="W5:X5"/>
    <mergeCell ref="Y5:Z5"/>
    <mergeCell ref="K50:L50"/>
    <mergeCell ref="M50:N50"/>
  </mergeCells>
  <pageMargins left="0.23622047244094491" right="0.23622047244094491" top="0.74803149606299213" bottom="0.74803149606299213" header="0.31496062992125984" footer="0.31496062992125984"/>
  <pageSetup paperSize="9" scale="86" fitToHeight="0" orientation="landscape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8"/>
  <sheetViews>
    <sheetView view="pageBreakPreview" topLeftCell="A16" zoomScaleNormal="100" zoomScaleSheetLayoutView="100" workbookViewId="0">
      <selection activeCell="C61" sqref="C61"/>
    </sheetView>
  </sheetViews>
  <sheetFormatPr defaultColWidth="8.75" defaultRowHeight="14.25" x14ac:dyDescent="0.2"/>
  <cols>
    <col min="1" max="1" width="5.875" style="1" customWidth="1"/>
    <col min="2" max="2" width="12" style="1" bestFit="1" customWidth="1"/>
    <col min="3" max="3" width="36.5" style="1" customWidth="1"/>
    <col min="4" max="4" width="6.625" style="1" bestFit="1" customWidth="1"/>
    <col min="5" max="5" width="9" style="1" bestFit="1" customWidth="1"/>
    <col min="6" max="6" width="7.625" style="1" bestFit="1" customWidth="1"/>
    <col min="7" max="15" width="8.75" style="1"/>
    <col min="16" max="16" width="9.125" style="1" customWidth="1"/>
    <col min="17" max="16384" width="8.75" style="1"/>
  </cols>
  <sheetData>
    <row r="1" spans="1:40" s="119" customFormat="1" ht="13.9" customHeight="1" x14ac:dyDescent="0.2">
      <c r="A1" s="246"/>
      <c r="B1" s="247"/>
      <c r="C1" s="253" t="s">
        <v>256</v>
      </c>
      <c r="D1" s="254"/>
      <c r="E1" s="148"/>
      <c r="F1" s="117"/>
      <c r="G1" s="117"/>
      <c r="H1" s="118"/>
    </row>
    <row r="2" spans="1:40" s="120" customFormat="1" ht="25.9" customHeight="1" x14ac:dyDescent="0.2">
      <c r="A2" s="248"/>
      <c r="B2" s="249"/>
      <c r="C2" s="255"/>
      <c r="D2" s="256"/>
      <c r="E2" s="149" t="s">
        <v>0</v>
      </c>
      <c r="F2" s="244" t="s">
        <v>169</v>
      </c>
      <c r="G2" s="244"/>
      <c r="H2" s="245"/>
      <c r="N2" s="16"/>
      <c r="O2" s="18"/>
      <c r="Q2" s="121"/>
      <c r="R2" s="16"/>
      <c r="S2" s="18"/>
      <c r="T2" s="16"/>
      <c r="U2" s="18"/>
      <c r="V2" s="16"/>
      <c r="W2" s="18"/>
      <c r="X2" s="16"/>
      <c r="Y2" s="18"/>
      <c r="Z2" s="16"/>
    </row>
    <row r="3" spans="1:40" s="120" customFormat="1" ht="34.15" customHeight="1" x14ac:dyDescent="0.2">
      <c r="A3" s="248"/>
      <c r="B3" s="249"/>
      <c r="C3" s="255"/>
      <c r="D3" s="256"/>
      <c r="E3" s="149" t="s">
        <v>1</v>
      </c>
      <c r="F3" s="151">
        <v>0.2233</v>
      </c>
      <c r="G3" s="122"/>
      <c r="H3" s="123"/>
      <c r="N3" s="16"/>
      <c r="O3" s="18"/>
      <c r="Q3" s="17"/>
      <c r="R3" s="16"/>
      <c r="S3" s="18"/>
      <c r="T3" s="16"/>
      <c r="U3" s="18"/>
      <c r="V3" s="16"/>
      <c r="W3" s="18"/>
      <c r="X3" s="16"/>
      <c r="Y3" s="18"/>
      <c r="Z3" s="16"/>
    </row>
    <row r="4" spans="1:40" s="120" customFormat="1" ht="15.75" x14ac:dyDescent="0.2">
      <c r="A4" s="250" t="s">
        <v>264</v>
      </c>
      <c r="B4" s="251"/>
      <c r="C4" s="251"/>
      <c r="D4" s="251"/>
      <c r="E4" s="251"/>
      <c r="F4" s="251"/>
      <c r="G4" s="251"/>
      <c r="H4" s="252"/>
      <c r="I4" s="18"/>
      <c r="J4" s="16"/>
      <c r="K4" s="18"/>
      <c r="L4" s="16"/>
      <c r="M4" s="18"/>
      <c r="N4" s="16"/>
      <c r="O4" s="18"/>
      <c r="P4" s="16"/>
      <c r="Q4" s="18"/>
      <c r="R4" s="16"/>
      <c r="S4" s="18"/>
      <c r="T4" s="16"/>
      <c r="U4" s="18"/>
      <c r="V4" s="16"/>
      <c r="W4" s="18"/>
      <c r="X4" s="16"/>
      <c r="Y4" s="18"/>
      <c r="Z4" s="16"/>
      <c r="AA4" s="18"/>
      <c r="AB4" s="16"/>
      <c r="AC4" s="18"/>
      <c r="AD4" s="16"/>
      <c r="AE4" s="18"/>
      <c r="AF4" s="16"/>
      <c r="AG4" s="18"/>
      <c r="AH4" s="16"/>
      <c r="AI4" s="18"/>
      <c r="AJ4" s="16"/>
      <c r="AK4" s="18"/>
      <c r="AL4" s="16"/>
      <c r="AM4" s="18"/>
      <c r="AN4" s="16"/>
    </row>
    <row r="5" spans="1:40" x14ac:dyDescent="0.2">
      <c r="A5" s="176"/>
      <c r="B5" s="176"/>
      <c r="C5" s="176"/>
      <c r="D5" s="176"/>
      <c r="E5" s="176"/>
      <c r="F5" s="176"/>
      <c r="G5" s="176"/>
      <c r="H5" s="176"/>
    </row>
    <row r="6" spans="1:40" x14ac:dyDescent="0.2">
      <c r="A6" s="279" t="s">
        <v>265</v>
      </c>
      <c r="B6" s="279"/>
      <c r="C6" s="279"/>
      <c r="D6" s="279"/>
      <c r="E6" s="279"/>
      <c r="F6" s="279"/>
      <c r="G6" s="278">
        <v>1</v>
      </c>
      <c r="H6" s="278"/>
    </row>
    <row r="7" spans="1:40" x14ac:dyDescent="0.2">
      <c r="A7" s="277" t="s">
        <v>266</v>
      </c>
      <c r="B7" s="277"/>
      <c r="C7" s="277"/>
      <c r="D7" s="277"/>
      <c r="E7" s="277"/>
      <c r="F7" s="277"/>
      <c r="G7" s="278">
        <v>0.03</v>
      </c>
      <c r="H7" s="278"/>
    </row>
    <row r="8" spans="1:40" x14ac:dyDescent="0.2">
      <c r="A8" s="177"/>
      <c r="B8" s="177"/>
      <c r="C8" s="177"/>
      <c r="D8" s="177"/>
      <c r="E8" s="177"/>
      <c r="F8" s="177"/>
      <c r="G8" s="177"/>
      <c r="H8" s="177"/>
    </row>
    <row r="9" spans="1:40" ht="15.75" x14ac:dyDescent="0.25">
      <c r="A9" s="273" t="s">
        <v>267</v>
      </c>
      <c r="B9" s="273"/>
      <c r="C9" s="273"/>
      <c r="D9" s="273"/>
      <c r="E9" s="273"/>
      <c r="F9" s="273"/>
      <c r="G9" s="273"/>
      <c r="H9" s="273"/>
    </row>
    <row r="10" spans="1:40" x14ac:dyDescent="0.2">
      <c r="A10" s="174"/>
      <c r="B10" s="174"/>
      <c r="C10" s="174"/>
      <c r="D10" s="174"/>
      <c r="E10" s="174"/>
      <c r="F10" s="174"/>
      <c r="G10" s="174"/>
      <c r="H10" s="174"/>
    </row>
    <row r="11" spans="1:40" x14ac:dyDescent="0.2">
      <c r="A11" s="274" t="s">
        <v>268</v>
      </c>
      <c r="B11" s="275"/>
      <c r="C11" s="275"/>
      <c r="D11" s="275"/>
      <c r="E11" s="275"/>
      <c r="F11" s="275"/>
      <c r="G11" s="275"/>
      <c r="H11" s="276"/>
    </row>
    <row r="12" spans="1:40" x14ac:dyDescent="0.2">
      <c r="A12" s="270" t="s">
        <v>269</v>
      </c>
      <c r="B12" s="270"/>
      <c r="C12" s="270"/>
      <c r="D12" s="270"/>
      <c r="E12" s="270"/>
      <c r="F12" s="270"/>
      <c r="G12" s="270"/>
      <c r="H12" s="270"/>
    </row>
    <row r="13" spans="1:40" x14ac:dyDescent="0.2">
      <c r="A13" s="174"/>
      <c r="B13" s="174"/>
      <c r="C13" s="174"/>
      <c r="D13" s="174"/>
      <c r="E13" s="174"/>
      <c r="F13" s="174"/>
      <c r="G13" s="174"/>
      <c r="H13" s="174"/>
    </row>
    <row r="14" spans="1:40" x14ac:dyDescent="0.2">
      <c r="A14" s="271" t="s">
        <v>270</v>
      </c>
      <c r="B14" s="271"/>
      <c r="C14" s="271"/>
      <c r="D14" s="271"/>
      <c r="E14" s="271"/>
      <c r="F14" s="271"/>
      <c r="G14" s="271" t="s">
        <v>271</v>
      </c>
      <c r="H14" s="272" t="s">
        <v>272</v>
      </c>
    </row>
    <row r="15" spans="1:40" x14ac:dyDescent="0.2">
      <c r="A15" s="271"/>
      <c r="B15" s="271"/>
      <c r="C15" s="271"/>
      <c r="D15" s="271"/>
      <c r="E15" s="271"/>
      <c r="F15" s="271"/>
      <c r="G15" s="271"/>
      <c r="H15" s="272"/>
    </row>
    <row r="16" spans="1:40" x14ac:dyDescent="0.2">
      <c r="A16" s="264" t="s">
        <v>273</v>
      </c>
      <c r="B16" s="264"/>
      <c r="C16" s="264"/>
      <c r="D16" s="264"/>
      <c r="E16" s="264"/>
      <c r="F16" s="264"/>
      <c r="G16" s="178" t="s">
        <v>274</v>
      </c>
      <c r="H16" s="179">
        <v>3.5000000000000003E-2</v>
      </c>
    </row>
    <row r="17" spans="1:8" x14ac:dyDescent="0.2">
      <c r="A17" s="264" t="s">
        <v>275</v>
      </c>
      <c r="B17" s="264"/>
      <c r="C17" s="264"/>
      <c r="D17" s="264"/>
      <c r="E17" s="264"/>
      <c r="F17" s="264"/>
      <c r="G17" s="178" t="s">
        <v>276</v>
      </c>
      <c r="H17" s="179">
        <v>8.0000000000000002E-3</v>
      </c>
    </row>
    <row r="18" spans="1:8" x14ac:dyDescent="0.2">
      <c r="A18" s="264" t="s">
        <v>277</v>
      </c>
      <c r="B18" s="264"/>
      <c r="C18" s="264"/>
      <c r="D18" s="264"/>
      <c r="E18" s="264"/>
      <c r="F18" s="264"/>
      <c r="G18" s="178" t="s">
        <v>278</v>
      </c>
      <c r="H18" s="179">
        <v>9.7000000000000003E-3</v>
      </c>
    </row>
    <row r="19" spans="1:8" x14ac:dyDescent="0.2">
      <c r="A19" s="264" t="s">
        <v>279</v>
      </c>
      <c r="B19" s="264"/>
      <c r="C19" s="264"/>
      <c r="D19" s="264"/>
      <c r="E19" s="264"/>
      <c r="F19" s="264"/>
      <c r="G19" s="178" t="s">
        <v>280</v>
      </c>
      <c r="H19" s="179">
        <v>0.01</v>
      </c>
    </row>
    <row r="20" spans="1:8" x14ac:dyDescent="0.2">
      <c r="A20" s="264" t="s">
        <v>281</v>
      </c>
      <c r="B20" s="264"/>
      <c r="C20" s="264"/>
      <c r="D20" s="264"/>
      <c r="E20" s="264"/>
      <c r="F20" s="264"/>
      <c r="G20" s="178" t="s">
        <v>282</v>
      </c>
      <c r="H20" s="179">
        <v>7.3999999999999996E-2</v>
      </c>
    </row>
    <row r="21" spans="1:8" x14ac:dyDescent="0.2">
      <c r="A21" s="264" t="s">
        <v>283</v>
      </c>
      <c r="B21" s="264"/>
      <c r="C21" s="264"/>
      <c r="D21" s="264"/>
      <c r="E21" s="264"/>
      <c r="F21" s="264"/>
      <c r="G21" s="178" t="s">
        <v>54</v>
      </c>
      <c r="H21" s="179">
        <v>3.6499999999999998E-2</v>
      </c>
    </row>
    <row r="22" spans="1:8" x14ac:dyDescent="0.2">
      <c r="A22" s="264" t="s">
        <v>284</v>
      </c>
      <c r="B22" s="264"/>
      <c r="C22" s="264"/>
      <c r="D22" s="264"/>
      <c r="E22" s="264"/>
      <c r="F22" s="264"/>
      <c r="G22" s="178" t="s">
        <v>285</v>
      </c>
      <c r="H22" s="180">
        <v>0.03</v>
      </c>
    </row>
    <row r="23" spans="1:8" x14ac:dyDescent="0.2">
      <c r="A23" s="264" t="s">
        <v>286</v>
      </c>
      <c r="B23" s="264"/>
      <c r="C23" s="264"/>
      <c r="D23" s="264"/>
      <c r="E23" s="264"/>
      <c r="F23" s="264"/>
      <c r="G23" s="178" t="s">
        <v>287</v>
      </c>
      <c r="H23" s="180">
        <v>0</v>
      </c>
    </row>
    <row r="24" spans="1:8" x14ac:dyDescent="0.2">
      <c r="A24" s="264" t="s">
        <v>288</v>
      </c>
      <c r="B24" s="264"/>
      <c r="C24" s="264"/>
      <c r="D24" s="264"/>
      <c r="E24" s="264"/>
      <c r="F24" s="264"/>
      <c r="G24" s="181" t="s">
        <v>289</v>
      </c>
      <c r="H24" s="180">
        <v>0.2233</v>
      </c>
    </row>
    <row r="25" spans="1:8" ht="15" x14ac:dyDescent="0.2">
      <c r="A25" s="265" t="s">
        <v>290</v>
      </c>
      <c r="B25" s="265"/>
      <c r="C25" s="265"/>
      <c r="D25" s="265"/>
      <c r="E25" s="265"/>
      <c r="F25" s="265"/>
      <c r="G25" s="182" t="s">
        <v>291</v>
      </c>
      <c r="H25" s="183">
        <v>0.2233</v>
      </c>
    </row>
    <row r="26" spans="1:8" x14ac:dyDescent="0.2">
      <c r="A26" s="174"/>
      <c r="B26" s="174"/>
      <c r="C26" s="174"/>
      <c r="D26" s="174"/>
      <c r="E26" s="174"/>
      <c r="F26" s="174"/>
      <c r="G26" s="174"/>
      <c r="H26" s="174"/>
    </row>
    <row r="27" spans="1:8" x14ac:dyDescent="0.2">
      <c r="A27" s="266" t="s">
        <v>292</v>
      </c>
      <c r="B27" s="266"/>
      <c r="C27" s="266"/>
      <c r="D27" s="266"/>
      <c r="E27" s="266"/>
      <c r="F27" s="266"/>
      <c r="G27" s="266"/>
      <c r="H27" s="266"/>
    </row>
    <row r="29" spans="1:8" ht="15.75" x14ac:dyDescent="0.25">
      <c r="B29" s="267" t="s">
        <v>293</v>
      </c>
      <c r="C29" s="268" t="s">
        <v>294</v>
      </c>
      <c r="D29" s="268"/>
      <c r="E29" s="269" t="s">
        <v>295</v>
      </c>
    </row>
    <row r="30" spans="1:8" ht="15.75" x14ac:dyDescent="0.2">
      <c r="A30" s="184"/>
      <c r="B30" s="267"/>
      <c r="C30" s="259" t="s">
        <v>296</v>
      </c>
      <c r="D30" s="259"/>
      <c r="E30" s="269"/>
      <c r="H30" s="184"/>
    </row>
    <row r="31" spans="1:8" x14ac:dyDescent="0.2">
      <c r="A31" s="184"/>
      <c r="B31" s="184"/>
      <c r="C31" s="184"/>
      <c r="G31" s="184"/>
      <c r="H31" s="184"/>
    </row>
    <row r="32" spans="1:8" x14ac:dyDescent="0.2">
      <c r="A32" s="185"/>
      <c r="B32" s="185"/>
      <c r="C32" s="185"/>
      <c r="D32" s="185"/>
      <c r="E32" s="185"/>
      <c r="F32" s="185"/>
      <c r="G32" s="185"/>
      <c r="H32" s="185"/>
    </row>
    <row r="33" spans="1:8" ht="28.9" customHeight="1" x14ac:dyDescent="0.2">
      <c r="A33" s="257" t="s">
        <v>297</v>
      </c>
      <c r="B33" s="257"/>
      <c r="C33" s="257"/>
      <c r="D33" s="257"/>
      <c r="E33" s="257"/>
      <c r="F33" s="257"/>
      <c r="G33" s="257"/>
      <c r="H33" s="257"/>
    </row>
    <row r="34" spans="1:8" x14ac:dyDescent="0.2">
      <c r="A34" s="174"/>
      <c r="B34" s="174"/>
      <c r="C34" s="174"/>
      <c r="D34" s="174"/>
      <c r="E34" s="174"/>
      <c r="F34" s="174"/>
      <c r="G34" s="174"/>
      <c r="H34" s="174"/>
    </row>
    <row r="35" spans="1:8" ht="35.450000000000003" customHeight="1" x14ac:dyDescent="0.2">
      <c r="A35" s="257" t="s">
        <v>298</v>
      </c>
      <c r="B35" s="257"/>
      <c r="C35" s="257"/>
      <c r="D35" s="257"/>
      <c r="E35" s="257"/>
      <c r="F35" s="257"/>
      <c r="G35" s="257"/>
      <c r="H35" s="257"/>
    </row>
    <row r="36" spans="1:8" x14ac:dyDescent="0.2">
      <c r="A36" s="174"/>
      <c r="B36" s="174"/>
      <c r="C36" s="174"/>
      <c r="D36" s="174"/>
      <c r="E36" s="174"/>
      <c r="F36" s="174"/>
      <c r="G36" s="174"/>
      <c r="H36" s="174"/>
    </row>
    <row r="37" spans="1:8" x14ac:dyDescent="0.2">
      <c r="A37" s="175" t="s">
        <v>299</v>
      </c>
      <c r="B37" s="174"/>
      <c r="C37" s="174"/>
      <c r="D37" s="174"/>
      <c r="E37" s="174"/>
      <c r="F37" s="174"/>
      <c r="G37" s="174"/>
      <c r="H37" s="174"/>
    </row>
    <row r="38" spans="1:8" x14ac:dyDescent="0.2">
      <c r="A38" s="258"/>
      <c r="B38" s="258"/>
      <c r="C38" s="258"/>
      <c r="D38" s="258"/>
      <c r="E38" s="258"/>
      <c r="F38" s="258"/>
      <c r="G38" s="258"/>
      <c r="H38" s="258"/>
    </row>
    <row r="39" spans="1:8" x14ac:dyDescent="0.2">
      <c r="A39" s="174"/>
      <c r="B39" s="174"/>
      <c r="C39" s="174"/>
      <c r="D39" s="174"/>
      <c r="E39" s="174"/>
      <c r="F39" s="174"/>
      <c r="G39" s="174"/>
      <c r="H39" s="174"/>
    </row>
    <row r="40" spans="1:8" x14ac:dyDescent="0.2">
      <c r="A40" s="261" t="s">
        <v>300</v>
      </c>
      <c r="B40" s="261"/>
      <c r="C40" s="261"/>
      <c r="D40" s="261"/>
      <c r="E40" s="174"/>
      <c r="F40" s="174"/>
      <c r="G40" s="281">
        <f ca="1">TODAY()</f>
        <v>45777</v>
      </c>
      <c r="H40" s="281"/>
    </row>
    <row r="41" spans="1:8" x14ac:dyDescent="0.2">
      <c r="A41" s="262" t="s">
        <v>301</v>
      </c>
      <c r="B41" s="262"/>
      <c r="C41" s="262"/>
      <c r="D41" s="262"/>
      <c r="E41" s="174"/>
      <c r="F41" s="186"/>
      <c r="G41" s="192" t="s">
        <v>305</v>
      </c>
      <c r="H41" s="187"/>
    </row>
    <row r="42" spans="1:8" x14ac:dyDescent="0.2">
      <c r="A42" s="174"/>
      <c r="B42" s="174"/>
      <c r="C42" s="174"/>
      <c r="D42" s="174"/>
      <c r="E42" s="174"/>
      <c r="F42" s="174"/>
      <c r="G42" s="174"/>
      <c r="H42" s="174"/>
    </row>
    <row r="43" spans="1:8" ht="15" hidden="1" x14ac:dyDescent="0.2">
      <c r="A43" s="263"/>
      <c r="B43" s="263"/>
      <c r="C43" s="263"/>
      <c r="D43" s="263"/>
      <c r="E43" s="188"/>
      <c r="F43" s="174"/>
      <c r="G43" s="174"/>
      <c r="H43" s="174"/>
    </row>
    <row r="44" spans="1:8" hidden="1" x14ac:dyDescent="0.2">
      <c r="A44" s="260" t="s">
        <v>302</v>
      </c>
      <c r="B44" s="260"/>
      <c r="C44" s="260"/>
      <c r="D44" s="260"/>
      <c r="E44" s="174"/>
      <c r="F44" s="174"/>
      <c r="G44" s="174"/>
      <c r="H44" s="174"/>
    </row>
    <row r="45" spans="1:8" hidden="1" x14ac:dyDescent="0.2">
      <c r="A45" s="189" t="s">
        <v>303</v>
      </c>
      <c r="B45" s="190">
        <v>0</v>
      </c>
      <c r="C45" s="191"/>
      <c r="D45" s="191"/>
      <c r="E45" s="188"/>
      <c r="F45" s="174"/>
      <c r="G45" s="174"/>
      <c r="H45" s="174"/>
    </row>
    <row r="46" spans="1:8" hidden="1" x14ac:dyDescent="0.2">
      <c r="A46" s="189" t="s">
        <v>168</v>
      </c>
      <c r="B46" s="190">
        <v>0</v>
      </c>
      <c r="C46" s="191"/>
      <c r="D46" s="191"/>
      <c r="E46" s="188"/>
      <c r="F46" s="174"/>
      <c r="G46" s="174"/>
      <c r="H46" s="174"/>
    </row>
    <row r="47" spans="1:8" hidden="1" x14ac:dyDescent="0.2">
      <c r="A47" s="189" t="s">
        <v>304</v>
      </c>
      <c r="B47" s="190">
        <v>0</v>
      </c>
      <c r="C47" s="191"/>
      <c r="D47" s="191"/>
      <c r="E47" s="188"/>
      <c r="F47" s="174"/>
      <c r="G47" s="174"/>
      <c r="H47" s="174"/>
    </row>
    <row r="48" spans="1:8" hidden="1" x14ac:dyDescent="0.2"/>
  </sheetData>
  <mergeCells count="37">
    <mergeCell ref="A4:H4"/>
    <mergeCell ref="A18:F18"/>
    <mergeCell ref="A16:F16"/>
    <mergeCell ref="A17:F17"/>
    <mergeCell ref="A20:F20"/>
    <mergeCell ref="A9:H9"/>
    <mergeCell ref="A11:H11"/>
    <mergeCell ref="A7:F7"/>
    <mergeCell ref="G7:H7"/>
    <mergeCell ref="A6:F6"/>
    <mergeCell ref="G6:H6"/>
    <mergeCell ref="A21:F21"/>
    <mergeCell ref="A12:H12"/>
    <mergeCell ref="A14:F15"/>
    <mergeCell ref="G14:G15"/>
    <mergeCell ref="H14:H15"/>
    <mergeCell ref="A44:D44"/>
    <mergeCell ref="A40:D40"/>
    <mergeCell ref="G40:H40"/>
    <mergeCell ref="A41:D41"/>
    <mergeCell ref="A43:D43"/>
    <mergeCell ref="A35:H35"/>
    <mergeCell ref="A38:H38"/>
    <mergeCell ref="A1:B3"/>
    <mergeCell ref="C1:D3"/>
    <mergeCell ref="F2:H2"/>
    <mergeCell ref="C30:D30"/>
    <mergeCell ref="A22:F22"/>
    <mergeCell ref="A23:F23"/>
    <mergeCell ref="A19:F19"/>
    <mergeCell ref="A33:H33"/>
    <mergeCell ref="A25:F25"/>
    <mergeCell ref="A24:F24"/>
    <mergeCell ref="A27:H27"/>
    <mergeCell ref="B29:B30"/>
    <mergeCell ref="C29:D29"/>
    <mergeCell ref="E29:E30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23"/>
  <sheetViews>
    <sheetView view="pageBreakPreview" topLeftCell="A88" zoomScaleNormal="100" zoomScaleSheetLayoutView="100" workbookViewId="0">
      <selection activeCell="A103" sqref="A103:XFD104"/>
    </sheetView>
  </sheetViews>
  <sheetFormatPr defaultColWidth="8.75" defaultRowHeight="12.75" x14ac:dyDescent="0.2"/>
  <cols>
    <col min="1" max="1" width="8.125" style="124" customWidth="1"/>
    <col min="2" max="2" width="6.875" style="124" bestFit="1" customWidth="1"/>
    <col min="3" max="3" width="43.75" style="124" customWidth="1"/>
    <col min="4" max="4" width="7.625" style="124" bestFit="1" customWidth="1"/>
    <col min="5" max="5" width="11.75" style="124" customWidth="1"/>
    <col min="6" max="6" width="8.25" style="124" customWidth="1"/>
    <col min="7" max="7" width="11.125" style="124" customWidth="1"/>
    <col min="8" max="8" width="8.75" style="124"/>
    <col min="9" max="10" width="9" style="124" hidden="1" customWidth="1"/>
    <col min="11" max="16384" width="8.75" style="124"/>
  </cols>
  <sheetData>
    <row r="1" spans="1:43" s="119" customFormat="1" ht="13.9" customHeight="1" x14ac:dyDescent="0.2">
      <c r="A1" s="194"/>
      <c r="B1" s="195"/>
      <c r="C1" s="239" t="s">
        <v>256</v>
      </c>
      <c r="D1" s="148"/>
      <c r="E1" s="117"/>
      <c r="F1" s="117"/>
      <c r="G1" s="118"/>
    </row>
    <row r="2" spans="1:43" s="120" customFormat="1" ht="25.9" customHeight="1" x14ac:dyDescent="0.2">
      <c r="A2" s="109"/>
      <c r="B2" s="147"/>
      <c r="C2" s="240"/>
      <c r="D2" s="149" t="s">
        <v>0</v>
      </c>
      <c r="E2" s="244" t="s">
        <v>169</v>
      </c>
      <c r="F2" s="244"/>
      <c r="G2" s="245"/>
      <c r="H2" s="18"/>
      <c r="I2" s="16"/>
      <c r="J2" s="18"/>
      <c r="K2" s="16"/>
      <c r="L2" s="18"/>
      <c r="M2" s="16"/>
      <c r="N2" s="18"/>
      <c r="O2" s="16"/>
      <c r="P2" s="18"/>
      <c r="Q2" s="16"/>
      <c r="R2" s="18"/>
      <c r="T2" s="121" t="s">
        <v>2</v>
      </c>
      <c r="U2" s="16"/>
      <c r="V2" s="18"/>
      <c r="W2" s="16"/>
      <c r="X2" s="18"/>
      <c r="Y2" s="16"/>
      <c r="Z2" s="18"/>
      <c r="AA2" s="16"/>
      <c r="AB2" s="18"/>
      <c r="AC2" s="16"/>
    </row>
    <row r="3" spans="1:43" s="120" customFormat="1" ht="38.25" x14ac:dyDescent="0.2">
      <c r="A3" s="109"/>
      <c r="B3" s="147"/>
      <c r="C3" s="240"/>
      <c r="D3" s="149" t="s">
        <v>1</v>
      </c>
      <c r="E3" s="151">
        <v>0.2233</v>
      </c>
      <c r="F3" s="122"/>
      <c r="G3" s="123"/>
      <c r="H3" s="18"/>
      <c r="I3" s="16"/>
      <c r="J3" s="18"/>
      <c r="K3" s="16"/>
      <c r="L3" s="18"/>
      <c r="M3" s="16"/>
      <c r="N3" s="18"/>
      <c r="O3" s="16"/>
      <c r="P3" s="18"/>
      <c r="Q3" s="16"/>
      <c r="R3" s="18"/>
      <c r="T3" s="17" t="s">
        <v>47</v>
      </c>
      <c r="U3" s="16"/>
      <c r="V3" s="18"/>
      <c r="W3" s="16"/>
      <c r="X3" s="18"/>
      <c r="Y3" s="16"/>
      <c r="Z3" s="18"/>
      <c r="AA3" s="16"/>
      <c r="AB3" s="18"/>
      <c r="AC3" s="16"/>
    </row>
    <row r="4" spans="1:43" s="120" customFormat="1" ht="15" x14ac:dyDescent="0.2">
      <c r="A4" s="241" t="s">
        <v>259</v>
      </c>
      <c r="B4" s="242"/>
      <c r="C4" s="242"/>
      <c r="D4" s="242"/>
      <c r="E4" s="242"/>
      <c r="F4" s="242"/>
      <c r="G4" s="243"/>
      <c r="H4" s="18"/>
      <c r="I4" s="16"/>
      <c r="J4" s="18"/>
      <c r="K4" s="16"/>
      <c r="L4" s="18"/>
      <c r="M4" s="16"/>
      <c r="N4" s="18"/>
      <c r="O4" s="16"/>
      <c r="P4" s="18"/>
      <c r="Q4" s="16"/>
      <c r="R4" s="18"/>
      <c r="S4" s="16"/>
      <c r="T4" s="18"/>
      <c r="U4" s="16"/>
      <c r="V4" s="18"/>
      <c r="W4" s="16"/>
      <c r="X4" s="18"/>
      <c r="Y4" s="16"/>
      <c r="Z4" s="18"/>
      <c r="AA4" s="16"/>
      <c r="AB4" s="18"/>
      <c r="AC4" s="16"/>
      <c r="AD4" s="18"/>
      <c r="AE4" s="16"/>
      <c r="AF4" s="18"/>
      <c r="AG4" s="16"/>
      <c r="AH4" s="18"/>
      <c r="AI4" s="16"/>
      <c r="AJ4" s="18"/>
      <c r="AK4" s="16"/>
      <c r="AL4" s="18"/>
      <c r="AM4" s="16"/>
      <c r="AN4" s="18"/>
      <c r="AO4" s="16"/>
      <c r="AP4" s="18"/>
      <c r="AQ4" s="16"/>
    </row>
    <row r="5" spans="1:43" ht="22.5" x14ac:dyDescent="0.2">
      <c r="A5" s="152" t="s">
        <v>56</v>
      </c>
      <c r="B5" s="153" t="s">
        <v>57</v>
      </c>
      <c r="C5" s="154" t="s">
        <v>58</v>
      </c>
      <c r="D5" s="152" t="s">
        <v>50</v>
      </c>
      <c r="E5" s="152" t="s">
        <v>257</v>
      </c>
      <c r="F5" s="152" t="s">
        <v>59</v>
      </c>
      <c r="G5" s="152" t="s">
        <v>258</v>
      </c>
    </row>
    <row r="6" spans="1:43" x14ac:dyDescent="0.2">
      <c r="A6" s="155" t="s">
        <v>54</v>
      </c>
      <c r="B6" s="155" t="s">
        <v>213</v>
      </c>
      <c r="C6" s="156" t="s">
        <v>66</v>
      </c>
      <c r="D6" s="155" t="s">
        <v>67</v>
      </c>
      <c r="E6" s="157"/>
      <c r="F6" s="157"/>
      <c r="G6" s="158">
        <v>9.5252999999999979</v>
      </c>
    </row>
    <row r="7" spans="1:43" x14ac:dyDescent="0.2">
      <c r="A7" s="159" t="s">
        <v>30</v>
      </c>
      <c r="B7" s="159" t="s">
        <v>68</v>
      </c>
      <c r="C7" s="160" t="s">
        <v>69</v>
      </c>
      <c r="D7" s="161" t="s">
        <v>62</v>
      </c>
      <c r="E7" s="161">
        <v>33.51</v>
      </c>
      <c r="F7" s="162">
        <v>0.11</v>
      </c>
      <c r="G7" s="163">
        <v>3.6860999999999997</v>
      </c>
    </row>
    <row r="8" spans="1:43" x14ac:dyDescent="0.2">
      <c r="A8" s="159" t="s">
        <v>30</v>
      </c>
      <c r="B8" s="159" t="s">
        <v>63</v>
      </c>
      <c r="C8" s="160" t="s">
        <v>64</v>
      </c>
      <c r="D8" s="161" t="s">
        <v>62</v>
      </c>
      <c r="E8" s="161">
        <v>24.33</v>
      </c>
      <c r="F8" s="162">
        <v>0.24</v>
      </c>
      <c r="G8" s="163">
        <v>5.8391999999999991</v>
      </c>
    </row>
    <row r="9" spans="1:43" x14ac:dyDescent="0.2">
      <c r="A9" s="164"/>
      <c r="B9" s="164"/>
      <c r="C9" s="164"/>
      <c r="D9" s="164"/>
      <c r="E9" s="164"/>
      <c r="F9" s="164"/>
      <c r="G9" s="164"/>
    </row>
    <row r="10" spans="1:43" x14ac:dyDescent="0.2">
      <c r="A10" s="155" t="s">
        <v>54</v>
      </c>
      <c r="B10" s="155" t="s">
        <v>247</v>
      </c>
      <c r="C10" s="156" t="s">
        <v>200</v>
      </c>
      <c r="D10" s="155" t="s">
        <v>31</v>
      </c>
      <c r="E10" s="157"/>
      <c r="F10" s="157"/>
      <c r="G10" s="158">
        <v>6.1929999999999996</v>
      </c>
    </row>
    <row r="11" spans="1:43" x14ac:dyDescent="0.2">
      <c r="A11" s="159" t="s">
        <v>30</v>
      </c>
      <c r="B11" s="159" t="s">
        <v>71</v>
      </c>
      <c r="C11" s="160" t="s">
        <v>72</v>
      </c>
      <c r="D11" s="161" t="s">
        <v>62</v>
      </c>
      <c r="E11" s="161">
        <v>43.67</v>
      </c>
      <c r="F11" s="162">
        <v>0.05</v>
      </c>
      <c r="G11" s="163">
        <v>2.1835</v>
      </c>
    </row>
    <row r="12" spans="1:43" x14ac:dyDescent="0.2">
      <c r="A12" s="159" t="s">
        <v>30</v>
      </c>
      <c r="B12" s="159" t="s">
        <v>73</v>
      </c>
      <c r="C12" s="160" t="s">
        <v>74</v>
      </c>
      <c r="D12" s="161" t="s">
        <v>62</v>
      </c>
      <c r="E12" s="161">
        <v>26.73</v>
      </c>
      <c r="F12" s="162">
        <v>0.15</v>
      </c>
      <c r="G12" s="163">
        <v>4.0095000000000001</v>
      </c>
    </row>
    <row r="13" spans="1:43" x14ac:dyDescent="0.2">
      <c r="A13" s="164"/>
      <c r="B13" s="164"/>
      <c r="C13" s="164"/>
      <c r="D13" s="164"/>
      <c r="E13" s="164"/>
      <c r="F13" s="164"/>
      <c r="G13" s="164"/>
    </row>
    <row r="14" spans="1:43" s="126" customFormat="1" ht="22.5" x14ac:dyDescent="0.2">
      <c r="A14" s="155" t="s">
        <v>54</v>
      </c>
      <c r="B14" s="155" t="s">
        <v>248</v>
      </c>
      <c r="C14" s="156" t="s">
        <v>76</v>
      </c>
      <c r="D14" s="155" t="s">
        <v>67</v>
      </c>
      <c r="E14" s="157"/>
      <c r="F14" s="157"/>
      <c r="G14" s="158">
        <v>381.01785999999998</v>
      </c>
    </row>
    <row r="15" spans="1:43" s="126" customFormat="1" ht="33.75" x14ac:dyDescent="0.2">
      <c r="A15" s="159" t="s">
        <v>30</v>
      </c>
      <c r="B15" s="159" t="s">
        <v>77</v>
      </c>
      <c r="C15" s="160" t="s">
        <v>78</v>
      </c>
      <c r="D15" s="161" t="s">
        <v>79</v>
      </c>
      <c r="E15" s="161">
        <v>188.58580000000001</v>
      </c>
      <c r="F15" s="162">
        <v>1</v>
      </c>
      <c r="G15" s="163">
        <v>188.58580000000001</v>
      </c>
    </row>
    <row r="16" spans="1:43" s="126" customFormat="1" ht="33.75" x14ac:dyDescent="0.2">
      <c r="A16" s="159" t="s">
        <v>80</v>
      </c>
      <c r="B16" s="159" t="s">
        <v>55</v>
      </c>
      <c r="C16" s="160" t="s">
        <v>184</v>
      </c>
      <c r="D16" s="161" t="s">
        <v>79</v>
      </c>
      <c r="E16" s="170" t="s">
        <v>260</v>
      </c>
      <c r="F16" s="162">
        <v>1.389</v>
      </c>
      <c r="G16" s="163">
        <v>192.43205999999998</v>
      </c>
      <c r="I16" s="126">
        <f>1.2*0.6</f>
        <v>0.72</v>
      </c>
      <c r="J16" s="126">
        <f>1/I16</f>
        <v>1.3888888888888888</v>
      </c>
    </row>
    <row r="17" spans="1:7" s="127" customFormat="1" x14ac:dyDescent="0.2">
      <c r="A17" s="165"/>
      <c r="B17" s="165"/>
      <c r="C17" s="165"/>
      <c r="D17" s="165"/>
      <c r="E17" s="165"/>
      <c r="F17" s="165"/>
      <c r="G17" s="165"/>
    </row>
    <row r="18" spans="1:7" s="126" customFormat="1" x14ac:dyDescent="0.2">
      <c r="A18" s="155" t="s">
        <v>54</v>
      </c>
      <c r="B18" s="155" t="s">
        <v>249</v>
      </c>
      <c r="C18" s="156" t="s">
        <v>84</v>
      </c>
      <c r="D18" s="155" t="s">
        <v>67</v>
      </c>
      <c r="E18" s="157"/>
      <c r="F18" s="157"/>
      <c r="G18" s="158">
        <v>23.966799999999999</v>
      </c>
    </row>
    <row r="19" spans="1:7" s="126" customFormat="1" x14ac:dyDescent="0.2">
      <c r="A19" s="159" t="s">
        <v>30</v>
      </c>
      <c r="B19" s="159" t="s">
        <v>68</v>
      </c>
      <c r="C19" s="160" t="s">
        <v>69</v>
      </c>
      <c r="D19" s="161" t="s">
        <v>62</v>
      </c>
      <c r="E19" s="161">
        <v>33.51</v>
      </c>
      <c r="F19" s="162">
        <v>0.23</v>
      </c>
      <c r="G19" s="163">
        <v>7.7073</v>
      </c>
    </row>
    <row r="20" spans="1:7" s="126" customFormat="1" x14ac:dyDescent="0.2">
      <c r="A20" s="159" t="s">
        <v>30</v>
      </c>
      <c r="B20" s="159" t="s">
        <v>63</v>
      </c>
      <c r="C20" s="160" t="s">
        <v>64</v>
      </c>
      <c r="D20" s="161" t="s">
        <v>62</v>
      </c>
      <c r="E20" s="161">
        <v>24.33</v>
      </c>
      <c r="F20" s="162">
        <v>0.15</v>
      </c>
      <c r="G20" s="163">
        <v>3.6494999999999997</v>
      </c>
    </row>
    <row r="21" spans="1:7" s="126" customFormat="1" ht="22.5" x14ac:dyDescent="0.2">
      <c r="A21" s="166" t="s">
        <v>30</v>
      </c>
      <c r="B21" s="166" t="s">
        <v>85</v>
      </c>
      <c r="C21" s="167" t="s">
        <v>38</v>
      </c>
      <c r="D21" s="168" t="s">
        <v>79</v>
      </c>
      <c r="E21" s="168">
        <v>6.11</v>
      </c>
      <c r="F21" s="169">
        <v>1</v>
      </c>
      <c r="G21" s="163">
        <v>6.11</v>
      </c>
    </row>
    <row r="22" spans="1:7" s="126" customFormat="1" ht="33.75" x14ac:dyDescent="0.2">
      <c r="A22" s="159" t="s">
        <v>30</v>
      </c>
      <c r="B22" s="159" t="s">
        <v>86</v>
      </c>
      <c r="C22" s="160" t="s">
        <v>87</v>
      </c>
      <c r="D22" s="161" t="s">
        <v>79</v>
      </c>
      <c r="E22" s="161">
        <v>6.5</v>
      </c>
      <c r="F22" s="162">
        <v>1</v>
      </c>
      <c r="G22" s="163">
        <v>6.5</v>
      </c>
    </row>
    <row r="23" spans="1:7" s="127" customFormat="1" x14ac:dyDescent="0.2">
      <c r="A23" s="165"/>
      <c r="B23" s="165"/>
      <c r="C23" s="165"/>
      <c r="D23" s="165"/>
      <c r="E23" s="165"/>
      <c r="F23" s="165"/>
      <c r="G23" s="165"/>
    </row>
    <row r="24" spans="1:7" s="126" customFormat="1" x14ac:dyDescent="0.2">
      <c r="A24" s="155" t="s">
        <v>54</v>
      </c>
      <c r="B24" s="155" t="s">
        <v>250</v>
      </c>
      <c r="C24" s="156" t="s">
        <v>88</v>
      </c>
      <c r="D24" s="155" t="s">
        <v>31</v>
      </c>
      <c r="E24" s="157"/>
      <c r="F24" s="157"/>
      <c r="G24" s="158">
        <v>13.85103</v>
      </c>
    </row>
    <row r="25" spans="1:7" s="126" customFormat="1" x14ac:dyDescent="0.2">
      <c r="A25" s="159" t="s">
        <v>30</v>
      </c>
      <c r="B25" s="159" t="s">
        <v>60</v>
      </c>
      <c r="C25" s="160" t="s">
        <v>61</v>
      </c>
      <c r="D25" s="161" t="s">
        <v>62</v>
      </c>
      <c r="E25" s="161">
        <v>33.24</v>
      </c>
      <c r="F25" s="162">
        <v>0.151</v>
      </c>
      <c r="G25" s="163">
        <v>5.0192399999999999</v>
      </c>
    </row>
    <row r="26" spans="1:7" s="126" customFormat="1" x14ac:dyDescent="0.2">
      <c r="A26" s="159" t="s">
        <v>30</v>
      </c>
      <c r="B26" s="159" t="s">
        <v>63</v>
      </c>
      <c r="C26" s="160" t="s">
        <v>64</v>
      </c>
      <c r="D26" s="161" t="s">
        <v>62</v>
      </c>
      <c r="E26" s="161">
        <v>24.33</v>
      </c>
      <c r="F26" s="162">
        <v>0.36299999999999999</v>
      </c>
      <c r="G26" s="163">
        <v>8.8317899999999998</v>
      </c>
    </row>
    <row r="27" spans="1:7" s="127" customFormat="1" x14ac:dyDescent="0.2">
      <c r="A27" s="165"/>
      <c r="B27" s="165"/>
      <c r="C27" s="165"/>
      <c r="D27" s="165"/>
      <c r="E27" s="165"/>
      <c r="F27" s="165"/>
      <c r="G27" s="165"/>
    </row>
    <row r="28" spans="1:7" s="126" customFormat="1" x14ac:dyDescent="0.2">
      <c r="A28" s="155" t="s">
        <v>54</v>
      </c>
      <c r="B28" s="155" t="s">
        <v>251</v>
      </c>
      <c r="C28" s="156" t="s">
        <v>90</v>
      </c>
      <c r="D28" s="155" t="s">
        <v>67</v>
      </c>
      <c r="E28" s="157"/>
      <c r="F28" s="157"/>
      <c r="G28" s="158">
        <v>217.25074999999998</v>
      </c>
    </row>
    <row r="29" spans="1:7" s="126" customFormat="1" x14ac:dyDescent="0.2">
      <c r="A29" s="159" t="s">
        <v>81</v>
      </c>
      <c r="B29" s="159" t="s">
        <v>91</v>
      </c>
      <c r="C29" s="160" t="s">
        <v>92</v>
      </c>
      <c r="D29" s="161" t="s">
        <v>93</v>
      </c>
      <c r="E29" s="161">
        <v>33.17</v>
      </c>
      <c r="F29" s="162">
        <v>0.11</v>
      </c>
      <c r="G29" s="163">
        <v>3.6487000000000003</v>
      </c>
    </row>
    <row r="30" spans="1:7" s="126" customFormat="1" x14ac:dyDescent="0.2">
      <c r="A30" s="159" t="s">
        <v>80</v>
      </c>
      <c r="B30" s="159" t="s">
        <v>65</v>
      </c>
      <c r="C30" s="160" t="s">
        <v>94</v>
      </c>
      <c r="D30" s="161" t="s">
        <v>67</v>
      </c>
      <c r="E30" s="170" t="s">
        <v>205</v>
      </c>
      <c r="F30" s="162">
        <v>1.1499999999999999</v>
      </c>
      <c r="G30" s="163">
        <v>196.38550000000001</v>
      </c>
    </row>
    <row r="31" spans="1:7" s="126" customFormat="1" x14ac:dyDescent="0.2">
      <c r="A31" s="159" t="s">
        <v>30</v>
      </c>
      <c r="B31" s="159" t="s">
        <v>68</v>
      </c>
      <c r="C31" s="160" t="s">
        <v>69</v>
      </c>
      <c r="D31" s="161" t="s">
        <v>62</v>
      </c>
      <c r="E31" s="161">
        <v>33.51</v>
      </c>
      <c r="F31" s="162">
        <v>0.32500000000000001</v>
      </c>
      <c r="G31" s="163">
        <v>10.890750000000001</v>
      </c>
    </row>
    <row r="32" spans="1:7" s="126" customFormat="1" x14ac:dyDescent="0.2">
      <c r="A32" s="159" t="s">
        <v>30</v>
      </c>
      <c r="B32" s="159" t="s">
        <v>63</v>
      </c>
      <c r="C32" s="160" t="s">
        <v>64</v>
      </c>
      <c r="D32" s="161" t="s">
        <v>62</v>
      </c>
      <c r="E32" s="161">
        <v>24.33</v>
      </c>
      <c r="F32" s="162">
        <v>0.26</v>
      </c>
      <c r="G32" s="163">
        <v>6.3258000000000001</v>
      </c>
    </row>
    <row r="33" spans="1:7" s="127" customFormat="1" x14ac:dyDescent="0.2">
      <c r="A33" s="165"/>
      <c r="B33" s="165"/>
      <c r="C33" s="165"/>
      <c r="D33" s="165"/>
      <c r="E33" s="165"/>
      <c r="F33" s="165"/>
      <c r="G33" s="165"/>
    </row>
    <row r="34" spans="1:7" s="126" customFormat="1" ht="22.5" x14ac:dyDescent="0.2">
      <c r="A34" s="155" t="s">
        <v>54</v>
      </c>
      <c r="B34" s="155" t="s">
        <v>208</v>
      </c>
      <c r="C34" s="156" t="s">
        <v>96</v>
      </c>
      <c r="D34" s="155" t="s">
        <v>67</v>
      </c>
      <c r="E34" s="157"/>
      <c r="F34" s="157"/>
      <c r="G34" s="158">
        <v>148.53704999999999</v>
      </c>
    </row>
    <row r="35" spans="1:7" s="126" customFormat="1" x14ac:dyDescent="0.2">
      <c r="A35" s="159" t="s">
        <v>80</v>
      </c>
      <c r="B35" s="159" t="s">
        <v>70</v>
      </c>
      <c r="C35" s="160" t="s">
        <v>97</v>
      </c>
      <c r="D35" s="161" t="s">
        <v>50</v>
      </c>
      <c r="E35" s="170" t="s">
        <v>206</v>
      </c>
      <c r="F35" s="162">
        <v>1</v>
      </c>
      <c r="G35" s="163">
        <v>104.37</v>
      </c>
    </row>
    <row r="36" spans="1:7" s="126" customFormat="1" x14ac:dyDescent="0.2">
      <c r="A36" s="159" t="s">
        <v>30</v>
      </c>
      <c r="B36" s="159" t="s">
        <v>68</v>
      </c>
      <c r="C36" s="160" t="s">
        <v>69</v>
      </c>
      <c r="D36" s="161" t="s">
        <v>62</v>
      </c>
      <c r="E36" s="161">
        <v>33.51</v>
      </c>
      <c r="F36" s="162">
        <v>0.95499999999999996</v>
      </c>
      <c r="G36" s="163">
        <v>32.002049999999997</v>
      </c>
    </row>
    <row r="37" spans="1:7" s="126" customFormat="1" x14ac:dyDescent="0.2">
      <c r="A37" s="159" t="s">
        <v>30</v>
      </c>
      <c r="B37" s="159" t="s">
        <v>63</v>
      </c>
      <c r="C37" s="160" t="s">
        <v>64</v>
      </c>
      <c r="D37" s="161" t="s">
        <v>62</v>
      </c>
      <c r="E37" s="161">
        <v>24.33</v>
      </c>
      <c r="F37" s="162">
        <v>0.5</v>
      </c>
      <c r="G37" s="163">
        <v>12.164999999999999</v>
      </c>
    </row>
    <row r="38" spans="1:7" s="127" customFormat="1" x14ac:dyDescent="0.2">
      <c r="A38" s="165"/>
      <c r="B38" s="165"/>
      <c r="C38" s="165"/>
      <c r="D38" s="165"/>
      <c r="E38" s="165"/>
      <c r="F38" s="165"/>
      <c r="G38" s="165"/>
    </row>
    <row r="39" spans="1:7" s="126" customFormat="1" x14ac:dyDescent="0.2">
      <c r="A39" s="155" t="s">
        <v>54</v>
      </c>
      <c r="B39" s="155" t="s">
        <v>252</v>
      </c>
      <c r="C39" s="156" t="s">
        <v>100</v>
      </c>
      <c r="D39" s="155"/>
      <c r="E39" s="157"/>
      <c r="F39" s="157"/>
      <c r="G39" s="158">
        <v>24.63043</v>
      </c>
    </row>
    <row r="40" spans="1:7" s="126" customFormat="1" x14ac:dyDescent="0.2">
      <c r="A40" s="159" t="s">
        <v>30</v>
      </c>
      <c r="B40" s="159" t="s">
        <v>71</v>
      </c>
      <c r="C40" s="160" t="s">
        <v>72</v>
      </c>
      <c r="D40" s="161" t="s">
        <v>62</v>
      </c>
      <c r="E40" s="161">
        <v>43.67</v>
      </c>
      <c r="F40" s="162">
        <v>0.45200000000000001</v>
      </c>
      <c r="G40" s="163">
        <v>19.73884</v>
      </c>
    </row>
    <row r="41" spans="1:7" s="126" customFormat="1" x14ac:dyDescent="0.2">
      <c r="A41" s="159" t="s">
        <v>30</v>
      </c>
      <c r="B41" s="159" t="s">
        <v>73</v>
      </c>
      <c r="C41" s="160" t="s">
        <v>74</v>
      </c>
      <c r="D41" s="161" t="s">
        <v>62</v>
      </c>
      <c r="E41" s="161">
        <v>26.73</v>
      </c>
      <c r="F41" s="162">
        <v>0.183</v>
      </c>
      <c r="G41" s="163">
        <v>4.8915899999999999</v>
      </c>
    </row>
    <row r="42" spans="1:7" s="127" customFormat="1" x14ac:dyDescent="0.2">
      <c r="A42" s="165"/>
      <c r="B42" s="165"/>
      <c r="C42" s="165"/>
      <c r="D42" s="165"/>
      <c r="E42" s="165"/>
      <c r="F42" s="165"/>
      <c r="G42" s="165"/>
    </row>
    <row r="43" spans="1:7" s="126" customFormat="1" x14ac:dyDescent="0.2">
      <c r="A43" s="155" t="s">
        <v>54</v>
      </c>
      <c r="B43" s="155" t="s">
        <v>253</v>
      </c>
      <c r="C43" s="156" t="s">
        <v>105</v>
      </c>
      <c r="D43" s="155" t="s">
        <v>67</v>
      </c>
      <c r="E43" s="157"/>
      <c r="F43" s="157"/>
      <c r="G43" s="158">
        <v>67.183350000000004</v>
      </c>
    </row>
    <row r="44" spans="1:7" s="126" customFormat="1" ht="45" x14ac:dyDescent="0.2">
      <c r="A44" s="159" t="s">
        <v>81</v>
      </c>
      <c r="B44" s="159" t="s">
        <v>106</v>
      </c>
      <c r="C44" s="160" t="s">
        <v>107</v>
      </c>
      <c r="D44" s="161" t="s">
        <v>108</v>
      </c>
      <c r="E44" s="161">
        <v>46.71</v>
      </c>
      <c r="F44" s="162">
        <v>1</v>
      </c>
      <c r="G44" s="163">
        <v>46.71</v>
      </c>
    </row>
    <row r="45" spans="1:7" s="126" customFormat="1" ht="33.75" x14ac:dyDescent="0.2">
      <c r="A45" s="159" t="s">
        <v>81</v>
      </c>
      <c r="B45" s="159" t="s">
        <v>109</v>
      </c>
      <c r="C45" s="160" t="s">
        <v>110</v>
      </c>
      <c r="D45" s="161" t="s">
        <v>82</v>
      </c>
      <c r="E45" s="161">
        <v>2.1</v>
      </c>
      <c r="F45" s="162">
        <v>0.15</v>
      </c>
      <c r="G45" s="163">
        <v>0.315</v>
      </c>
    </row>
    <row r="46" spans="1:7" s="126" customFormat="1" ht="33.75" x14ac:dyDescent="0.2">
      <c r="A46" s="159" t="s">
        <v>81</v>
      </c>
      <c r="B46" s="159" t="s">
        <v>111</v>
      </c>
      <c r="C46" s="160" t="s">
        <v>112</v>
      </c>
      <c r="D46" s="161" t="s">
        <v>113</v>
      </c>
      <c r="E46" s="161">
        <v>5.59</v>
      </c>
      <c r="F46" s="162">
        <v>0.19</v>
      </c>
      <c r="G46" s="163">
        <v>1.0621</v>
      </c>
    </row>
    <row r="47" spans="1:7" s="126" customFormat="1" ht="22.5" x14ac:dyDescent="0.2">
      <c r="A47" s="159" t="s">
        <v>30</v>
      </c>
      <c r="B47" s="159" t="s">
        <v>114</v>
      </c>
      <c r="C47" s="160" t="s">
        <v>115</v>
      </c>
      <c r="D47" s="161" t="s">
        <v>62</v>
      </c>
      <c r="E47" s="161">
        <v>26.82</v>
      </c>
      <c r="F47" s="162">
        <v>0.35499999999999998</v>
      </c>
      <c r="G47" s="163">
        <v>9.5210999999999988</v>
      </c>
    </row>
    <row r="48" spans="1:7" s="126" customFormat="1" x14ac:dyDescent="0.2">
      <c r="A48" s="159" t="s">
        <v>30</v>
      </c>
      <c r="B48" s="159" t="s">
        <v>63</v>
      </c>
      <c r="C48" s="160" t="s">
        <v>64</v>
      </c>
      <c r="D48" s="161" t="s">
        <v>62</v>
      </c>
      <c r="E48" s="161">
        <v>24.33</v>
      </c>
      <c r="F48" s="162">
        <v>0.35499999999999998</v>
      </c>
      <c r="G48" s="163">
        <v>8.6371499999999983</v>
      </c>
    </row>
    <row r="49" spans="1:7" s="126" customFormat="1" ht="22.5" x14ac:dyDescent="0.2">
      <c r="A49" s="159" t="s">
        <v>81</v>
      </c>
      <c r="B49" s="159" t="s">
        <v>116</v>
      </c>
      <c r="C49" s="160" t="s">
        <v>117</v>
      </c>
      <c r="D49" s="161" t="s">
        <v>113</v>
      </c>
      <c r="E49" s="161">
        <v>4.6900000000000004</v>
      </c>
      <c r="F49" s="162">
        <v>0.2</v>
      </c>
      <c r="G49" s="163">
        <v>0.93800000000000017</v>
      </c>
    </row>
    <row r="50" spans="1:7" x14ac:dyDescent="0.2">
      <c r="A50" s="171"/>
      <c r="B50" s="171"/>
      <c r="C50" s="171"/>
      <c r="D50" s="171"/>
      <c r="E50" s="171"/>
      <c r="F50" s="171"/>
      <c r="G50" s="171"/>
    </row>
    <row r="51" spans="1:7" s="126" customFormat="1" x14ac:dyDescent="0.2">
      <c r="A51" s="155" t="s">
        <v>54</v>
      </c>
      <c r="B51" s="155" t="s">
        <v>95</v>
      </c>
      <c r="C51" s="156" t="s">
        <v>141</v>
      </c>
      <c r="D51" s="155" t="s">
        <v>50</v>
      </c>
      <c r="E51" s="157"/>
      <c r="F51" s="157"/>
      <c r="G51" s="158">
        <v>4.4060000000000006</v>
      </c>
    </row>
    <row r="52" spans="1:7" s="126" customFormat="1" ht="22.5" x14ac:dyDescent="0.2">
      <c r="A52" s="159" t="s">
        <v>30</v>
      </c>
      <c r="B52" s="159" t="s">
        <v>142</v>
      </c>
      <c r="C52" s="160" t="s">
        <v>143</v>
      </c>
      <c r="D52" s="161" t="s">
        <v>32</v>
      </c>
      <c r="E52" s="161">
        <v>2.2999999999999998</v>
      </c>
      <c r="F52" s="162">
        <v>1</v>
      </c>
      <c r="G52" s="163">
        <v>2.2999999999999998</v>
      </c>
    </row>
    <row r="53" spans="1:7" s="126" customFormat="1" x14ac:dyDescent="0.2">
      <c r="A53" s="159" t="s">
        <v>30</v>
      </c>
      <c r="B53" s="159" t="s">
        <v>73</v>
      </c>
      <c r="C53" s="160" t="s">
        <v>74</v>
      </c>
      <c r="D53" s="161" t="s">
        <v>62</v>
      </c>
      <c r="E53" s="161">
        <v>4.55</v>
      </c>
      <c r="F53" s="162">
        <v>0.1</v>
      </c>
      <c r="G53" s="163">
        <v>0.45500000000000002</v>
      </c>
    </row>
    <row r="54" spans="1:7" s="126" customFormat="1" x14ac:dyDescent="0.2">
      <c r="A54" s="159" t="s">
        <v>30</v>
      </c>
      <c r="B54" s="159" t="s">
        <v>71</v>
      </c>
      <c r="C54" s="160" t="s">
        <v>72</v>
      </c>
      <c r="D54" s="161" t="s">
        <v>62</v>
      </c>
      <c r="E54" s="161">
        <v>16.510000000000002</v>
      </c>
      <c r="F54" s="162">
        <v>0.1</v>
      </c>
      <c r="G54" s="163">
        <v>1.6510000000000002</v>
      </c>
    </row>
    <row r="55" spans="1:7" s="127" customFormat="1" x14ac:dyDescent="0.2">
      <c r="A55" s="165"/>
      <c r="B55" s="165"/>
      <c r="C55" s="165"/>
      <c r="D55" s="165"/>
      <c r="E55" s="165"/>
      <c r="F55" s="165"/>
      <c r="G55" s="165"/>
    </row>
    <row r="56" spans="1:7" s="127" customFormat="1" x14ac:dyDescent="0.2">
      <c r="A56" s="155" t="s">
        <v>54</v>
      </c>
      <c r="B56" s="155" t="s">
        <v>98</v>
      </c>
      <c r="C56" s="156" t="s">
        <v>240</v>
      </c>
      <c r="D56" s="155" t="s">
        <v>50</v>
      </c>
      <c r="E56" s="157"/>
      <c r="F56" s="157"/>
      <c r="G56" s="158">
        <v>739.625</v>
      </c>
    </row>
    <row r="57" spans="1:7" s="127" customFormat="1" x14ac:dyDescent="0.2">
      <c r="A57" s="159" t="s">
        <v>30</v>
      </c>
      <c r="B57" s="159" t="s">
        <v>146</v>
      </c>
      <c r="C57" s="160" t="s">
        <v>147</v>
      </c>
      <c r="D57" s="161" t="s">
        <v>79</v>
      </c>
      <c r="E57" s="161">
        <v>4.01</v>
      </c>
      <c r="F57" s="162">
        <v>50</v>
      </c>
      <c r="G57" s="163">
        <v>200.5</v>
      </c>
    </row>
    <row r="58" spans="1:7" s="127" customFormat="1" ht="22.5" x14ac:dyDescent="0.2">
      <c r="A58" s="159" t="s">
        <v>30</v>
      </c>
      <c r="B58" s="159" t="s">
        <v>246</v>
      </c>
      <c r="C58" s="160" t="s">
        <v>245</v>
      </c>
      <c r="D58" s="161" t="s">
        <v>79</v>
      </c>
      <c r="E58" s="161">
        <v>2.21</v>
      </c>
      <c r="F58" s="162">
        <v>50</v>
      </c>
      <c r="G58" s="163">
        <v>110.5</v>
      </c>
    </row>
    <row r="59" spans="1:7" s="127" customFormat="1" x14ac:dyDescent="0.2">
      <c r="A59" s="159" t="s">
        <v>30</v>
      </c>
      <c r="B59" s="159" t="s">
        <v>242</v>
      </c>
      <c r="C59" s="160" t="s">
        <v>241</v>
      </c>
      <c r="D59" s="161" t="s">
        <v>79</v>
      </c>
      <c r="E59" s="161">
        <v>1.75</v>
      </c>
      <c r="F59" s="162">
        <v>14.4</v>
      </c>
      <c r="G59" s="163">
        <v>25.2</v>
      </c>
    </row>
    <row r="60" spans="1:7" s="127" customFormat="1" ht="22.5" x14ac:dyDescent="0.2">
      <c r="A60" s="159" t="s">
        <v>30</v>
      </c>
      <c r="B60" s="159" t="s">
        <v>244</v>
      </c>
      <c r="C60" s="160" t="s">
        <v>243</v>
      </c>
      <c r="D60" s="161" t="s">
        <v>79</v>
      </c>
      <c r="E60" s="161">
        <v>8.35</v>
      </c>
      <c r="F60" s="162">
        <v>47.5</v>
      </c>
      <c r="G60" s="163">
        <v>396.625</v>
      </c>
    </row>
    <row r="61" spans="1:7" s="127" customFormat="1" ht="22.5" x14ac:dyDescent="0.2">
      <c r="A61" s="159" t="s">
        <v>30</v>
      </c>
      <c r="B61" s="159" t="s">
        <v>148</v>
      </c>
      <c r="C61" s="160" t="s">
        <v>39</v>
      </c>
      <c r="D61" s="161" t="s">
        <v>79</v>
      </c>
      <c r="E61" s="161">
        <v>3.4</v>
      </c>
      <c r="F61" s="162">
        <v>2</v>
      </c>
      <c r="G61" s="163">
        <v>6.8</v>
      </c>
    </row>
    <row r="62" spans="1:7" s="127" customFormat="1" x14ac:dyDescent="0.2">
      <c r="A62" s="165"/>
      <c r="B62" s="165"/>
      <c r="C62" s="165"/>
      <c r="D62" s="165"/>
      <c r="E62" s="165"/>
      <c r="F62" s="165"/>
      <c r="G62" s="165"/>
    </row>
    <row r="63" spans="1:7" s="126" customFormat="1" ht="22.5" x14ac:dyDescent="0.2">
      <c r="A63" s="155" t="s">
        <v>54</v>
      </c>
      <c r="B63" s="155" t="s">
        <v>99</v>
      </c>
      <c r="C63" s="156" t="s">
        <v>149</v>
      </c>
      <c r="D63" s="155" t="s">
        <v>67</v>
      </c>
      <c r="E63" s="157"/>
      <c r="F63" s="157"/>
      <c r="G63" s="158">
        <v>3.5306999999999999</v>
      </c>
    </row>
    <row r="64" spans="1:7" s="126" customFormat="1" ht="22.5" x14ac:dyDescent="0.2">
      <c r="A64" s="159" t="s">
        <v>30</v>
      </c>
      <c r="B64" s="159" t="s">
        <v>114</v>
      </c>
      <c r="C64" s="160" t="s">
        <v>115</v>
      </c>
      <c r="D64" s="161" t="s">
        <v>62</v>
      </c>
      <c r="E64" s="161">
        <v>26.82</v>
      </c>
      <c r="F64" s="162">
        <v>0.05</v>
      </c>
      <c r="G64" s="163">
        <v>1.3410000000000002</v>
      </c>
    </row>
    <row r="65" spans="1:7" s="126" customFormat="1" x14ac:dyDescent="0.2">
      <c r="A65" s="159" t="s">
        <v>30</v>
      </c>
      <c r="B65" s="159" t="s">
        <v>63</v>
      </c>
      <c r="C65" s="160" t="s">
        <v>64</v>
      </c>
      <c r="D65" s="161" t="s">
        <v>62</v>
      </c>
      <c r="E65" s="161">
        <v>24.33</v>
      </c>
      <c r="F65" s="162">
        <v>0.09</v>
      </c>
      <c r="G65" s="163">
        <v>2.1896999999999998</v>
      </c>
    </row>
    <row r="66" spans="1:7" s="127" customFormat="1" x14ac:dyDescent="0.2">
      <c r="A66" s="165"/>
      <c r="B66" s="165"/>
      <c r="C66" s="165"/>
      <c r="D66" s="165"/>
      <c r="E66" s="165"/>
      <c r="F66" s="165"/>
      <c r="G66" s="165"/>
    </row>
    <row r="67" spans="1:7" s="127" customFormat="1" ht="22.5" x14ac:dyDescent="0.2">
      <c r="A67" s="155" t="s">
        <v>54</v>
      </c>
      <c r="B67" s="155" t="s">
        <v>101</v>
      </c>
      <c r="C67" s="156" t="s">
        <v>51</v>
      </c>
      <c r="D67" s="155" t="s">
        <v>50</v>
      </c>
      <c r="E67" s="157"/>
      <c r="F67" s="157"/>
      <c r="G67" s="158">
        <v>2543.3399999999997</v>
      </c>
    </row>
    <row r="68" spans="1:7" s="127" customFormat="1" ht="22.5" x14ac:dyDescent="0.2">
      <c r="A68" s="159" t="s">
        <v>30</v>
      </c>
      <c r="B68" s="159" t="s">
        <v>150</v>
      </c>
      <c r="C68" s="160" t="s">
        <v>151</v>
      </c>
      <c r="D68" s="161" t="s">
        <v>62</v>
      </c>
      <c r="E68" s="161">
        <v>147.07</v>
      </c>
      <c r="F68" s="162">
        <v>10</v>
      </c>
      <c r="G68" s="163">
        <v>1470.6999999999998</v>
      </c>
    </row>
    <row r="69" spans="1:7" s="127" customFormat="1" x14ac:dyDescent="0.2">
      <c r="A69" s="159" t="s">
        <v>30</v>
      </c>
      <c r="B69" s="159" t="s">
        <v>152</v>
      </c>
      <c r="C69" s="160" t="s">
        <v>153</v>
      </c>
      <c r="D69" s="161" t="s">
        <v>62</v>
      </c>
      <c r="E69" s="161">
        <v>38.090000000000003</v>
      </c>
      <c r="F69" s="162">
        <v>20</v>
      </c>
      <c r="G69" s="163">
        <v>761.80000000000007</v>
      </c>
    </row>
    <row r="70" spans="1:7" s="127" customFormat="1" ht="22.5" x14ac:dyDescent="0.2">
      <c r="A70" s="166" t="s">
        <v>30</v>
      </c>
      <c r="B70" s="166" t="s">
        <v>144</v>
      </c>
      <c r="C70" s="167" t="s">
        <v>145</v>
      </c>
      <c r="D70" s="168" t="s">
        <v>62</v>
      </c>
      <c r="E70" s="168">
        <v>46.56</v>
      </c>
      <c r="F70" s="169">
        <v>4</v>
      </c>
      <c r="G70" s="163">
        <v>186.24</v>
      </c>
    </row>
    <row r="71" spans="1:7" s="127" customFormat="1" x14ac:dyDescent="0.2">
      <c r="A71" s="159" t="s">
        <v>30</v>
      </c>
      <c r="B71" s="159" t="s">
        <v>154</v>
      </c>
      <c r="C71" s="160" t="s">
        <v>155</v>
      </c>
      <c r="D71" s="161" t="s">
        <v>62</v>
      </c>
      <c r="E71" s="161">
        <v>31.15</v>
      </c>
      <c r="F71" s="162">
        <v>4</v>
      </c>
      <c r="G71" s="163">
        <v>124.6</v>
      </c>
    </row>
    <row r="72" spans="1:7" s="127" customFormat="1" x14ac:dyDescent="0.2">
      <c r="A72" s="165"/>
      <c r="B72" s="165"/>
      <c r="C72" s="165"/>
      <c r="D72" s="165"/>
      <c r="E72" s="165"/>
      <c r="F72" s="165"/>
      <c r="G72" s="165"/>
    </row>
    <row r="73" spans="1:7" s="126" customFormat="1" ht="45" x14ac:dyDescent="0.2">
      <c r="A73" s="155" t="s">
        <v>54</v>
      </c>
      <c r="B73" s="155" t="s">
        <v>104</v>
      </c>
      <c r="C73" s="156" t="s">
        <v>156</v>
      </c>
      <c r="D73" s="155" t="s">
        <v>50</v>
      </c>
      <c r="E73" s="157"/>
      <c r="F73" s="157"/>
      <c r="G73" s="158">
        <v>546.88</v>
      </c>
    </row>
    <row r="74" spans="1:7" s="126" customFormat="1" ht="45" x14ac:dyDescent="0.2">
      <c r="A74" s="159" t="s">
        <v>80</v>
      </c>
      <c r="B74" s="159" t="s">
        <v>75</v>
      </c>
      <c r="C74" s="160" t="s">
        <v>156</v>
      </c>
      <c r="D74" s="161" t="s">
        <v>50</v>
      </c>
      <c r="E74" s="170" t="s">
        <v>207</v>
      </c>
      <c r="F74" s="162">
        <v>1</v>
      </c>
      <c r="G74" s="163">
        <v>546.88</v>
      </c>
    </row>
    <row r="75" spans="1:7" s="127" customFormat="1" x14ac:dyDescent="0.2">
      <c r="A75" s="165"/>
      <c r="B75" s="165"/>
      <c r="C75" s="165"/>
      <c r="D75" s="165"/>
      <c r="E75" s="165"/>
      <c r="F75" s="165"/>
      <c r="G75" s="165"/>
    </row>
    <row r="76" spans="1:7" s="126" customFormat="1" ht="22.5" x14ac:dyDescent="0.2">
      <c r="A76" s="155" t="s">
        <v>54</v>
      </c>
      <c r="B76" s="155" t="s">
        <v>209</v>
      </c>
      <c r="C76" s="156" t="s">
        <v>157</v>
      </c>
      <c r="D76" s="155" t="s">
        <v>50</v>
      </c>
      <c r="E76" s="157"/>
      <c r="F76" s="157"/>
      <c r="G76" s="158">
        <v>199.48</v>
      </c>
    </row>
    <row r="77" spans="1:7" s="126" customFormat="1" x14ac:dyDescent="0.2">
      <c r="A77" s="159" t="s">
        <v>30</v>
      </c>
      <c r="B77" s="159" t="s">
        <v>118</v>
      </c>
      <c r="C77" s="160" t="s">
        <v>119</v>
      </c>
      <c r="D77" s="161" t="s">
        <v>62</v>
      </c>
      <c r="E77" s="161">
        <v>25.54</v>
      </c>
      <c r="F77" s="162">
        <v>4</v>
      </c>
      <c r="G77" s="163">
        <v>102.16</v>
      </c>
    </row>
    <row r="78" spans="1:7" s="126" customFormat="1" x14ac:dyDescent="0.2">
      <c r="A78" s="159" t="s">
        <v>30</v>
      </c>
      <c r="B78" s="159" t="s">
        <v>63</v>
      </c>
      <c r="C78" s="160" t="s">
        <v>64</v>
      </c>
      <c r="D78" s="161" t="s">
        <v>62</v>
      </c>
      <c r="E78" s="161">
        <v>24.33</v>
      </c>
      <c r="F78" s="162">
        <v>4</v>
      </c>
      <c r="G78" s="163">
        <v>97.32</v>
      </c>
    </row>
    <row r="79" spans="1:7" s="127" customFormat="1" x14ac:dyDescent="0.2">
      <c r="A79" s="165"/>
      <c r="B79" s="165"/>
      <c r="C79" s="165"/>
      <c r="D79" s="165"/>
      <c r="E79" s="165"/>
      <c r="F79" s="165"/>
      <c r="G79" s="165"/>
    </row>
    <row r="80" spans="1:7" s="126" customFormat="1" ht="22.5" x14ac:dyDescent="0.2">
      <c r="A80" s="155" t="s">
        <v>54</v>
      </c>
      <c r="B80" s="155" t="s">
        <v>210</v>
      </c>
      <c r="C80" s="156" t="s">
        <v>191</v>
      </c>
      <c r="D80" s="155" t="s">
        <v>31</v>
      </c>
      <c r="E80" s="172"/>
      <c r="F80" s="157"/>
      <c r="G80" s="158">
        <v>20.984734</v>
      </c>
    </row>
    <row r="81" spans="1:7" s="126" customFormat="1" x14ac:dyDescent="0.2">
      <c r="A81" s="159" t="s">
        <v>54</v>
      </c>
      <c r="B81" s="159" t="s">
        <v>63</v>
      </c>
      <c r="C81" s="160" t="s">
        <v>64</v>
      </c>
      <c r="D81" s="161" t="s">
        <v>62</v>
      </c>
      <c r="E81" s="161">
        <v>24.33</v>
      </c>
      <c r="F81" s="162">
        <v>0.17599999999999999</v>
      </c>
      <c r="G81" s="163">
        <v>4.2820799999999997</v>
      </c>
    </row>
    <row r="82" spans="1:7" s="126" customFormat="1" x14ac:dyDescent="0.2">
      <c r="A82" s="159" t="s">
        <v>30</v>
      </c>
      <c r="B82" s="159" t="s">
        <v>192</v>
      </c>
      <c r="C82" s="160" t="s">
        <v>193</v>
      </c>
      <c r="D82" s="161" t="s">
        <v>62</v>
      </c>
      <c r="E82" s="161">
        <v>34.96</v>
      </c>
      <c r="F82" s="162">
        <v>0.42299999999999999</v>
      </c>
      <c r="G82" s="163">
        <v>14.788080000000001</v>
      </c>
    </row>
    <row r="83" spans="1:7" s="126" customFormat="1" x14ac:dyDescent="0.2">
      <c r="A83" s="166" t="s">
        <v>30</v>
      </c>
      <c r="B83" s="166" t="s">
        <v>194</v>
      </c>
      <c r="C83" s="167" t="s">
        <v>195</v>
      </c>
      <c r="D83" s="168" t="s">
        <v>33</v>
      </c>
      <c r="E83" s="168">
        <v>29.98</v>
      </c>
      <c r="F83" s="169">
        <v>4.0300000000000002E-2</v>
      </c>
      <c r="G83" s="163">
        <v>1.208194</v>
      </c>
    </row>
    <row r="84" spans="1:7" s="126" customFormat="1" ht="22.5" x14ac:dyDescent="0.2">
      <c r="A84" s="166" t="s">
        <v>30</v>
      </c>
      <c r="B84" s="166" t="s">
        <v>122</v>
      </c>
      <c r="C84" s="160" t="s">
        <v>196</v>
      </c>
      <c r="D84" s="161" t="s">
        <v>180</v>
      </c>
      <c r="E84" s="161">
        <v>0.61</v>
      </c>
      <c r="F84" s="162">
        <v>1.1579999999999999</v>
      </c>
      <c r="G84" s="163">
        <v>0.7063799999999999</v>
      </c>
    </row>
    <row r="85" spans="1:7" s="127" customFormat="1" x14ac:dyDescent="0.2">
      <c r="A85" s="165"/>
      <c r="B85" s="165"/>
      <c r="C85" s="165"/>
      <c r="D85" s="165"/>
      <c r="E85" s="165"/>
      <c r="F85" s="165"/>
      <c r="G85" s="165"/>
    </row>
    <row r="86" spans="1:7" s="126" customFormat="1" x14ac:dyDescent="0.2">
      <c r="A86" s="155" t="s">
        <v>54</v>
      </c>
      <c r="B86" s="155" t="s">
        <v>120</v>
      </c>
      <c r="C86" s="156" t="s">
        <v>165</v>
      </c>
      <c r="D86" s="155" t="s">
        <v>67</v>
      </c>
      <c r="E86" s="157"/>
      <c r="F86" s="157"/>
      <c r="G86" s="158">
        <v>11.9145</v>
      </c>
    </row>
    <row r="87" spans="1:7" s="126" customFormat="1" x14ac:dyDescent="0.2">
      <c r="A87" s="159" t="s">
        <v>81</v>
      </c>
      <c r="B87" s="159" t="s">
        <v>166</v>
      </c>
      <c r="C87" s="160" t="s">
        <v>167</v>
      </c>
      <c r="D87" s="161" t="s">
        <v>82</v>
      </c>
      <c r="E87" s="161">
        <v>20.85</v>
      </c>
      <c r="F87" s="162">
        <v>0.25</v>
      </c>
      <c r="G87" s="163">
        <v>5.2125000000000004</v>
      </c>
    </row>
    <row r="88" spans="1:7" s="126" customFormat="1" x14ac:dyDescent="0.2">
      <c r="A88" s="159" t="s">
        <v>30</v>
      </c>
      <c r="B88" s="159" t="s">
        <v>68</v>
      </c>
      <c r="C88" s="160" t="s">
        <v>69</v>
      </c>
      <c r="D88" s="161" t="s">
        <v>62</v>
      </c>
      <c r="E88" s="161">
        <v>33.51</v>
      </c>
      <c r="F88" s="162">
        <v>0.2</v>
      </c>
      <c r="G88" s="163">
        <v>6.702</v>
      </c>
    </row>
    <row r="89" spans="1:7" s="127" customFormat="1" x14ac:dyDescent="0.2">
      <c r="A89" s="165"/>
      <c r="B89" s="165"/>
      <c r="C89" s="165"/>
      <c r="D89" s="165"/>
      <c r="E89" s="165"/>
      <c r="F89" s="165"/>
      <c r="G89" s="165"/>
    </row>
    <row r="90" spans="1:7" s="126" customFormat="1" ht="22.5" x14ac:dyDescent="0.2">
      <c r="A90" s="155" t="s">
        <v>54</v>
      </c>
      <c r="B90" s="155" t="s">
        <v>211</v>
      </c>
      <c r="C90" s="156" t="s">
        <v>201</v>
      </c>
      <c r="D90" s="155" t="s">
        <v>67</v>
      </c>
      <c r="E90" s="157"/>
      <c r="F90" s="157"/>
      <c r="G90" s="158">
        <v>36.558</v>
      </c>
    </row>
    <row r="91" spans="1:7" s="126" customFormat="1" x14ac:dyDescent="0.2">
      <c r="A91" s="159" t="s">
        <v>30</v>
      </c>
      <c r="B91" s="159" t="s">
        <v>68</v>
      </c>
      <c r="C91" s="160" t="s">
        <v>69</v>
      </c>
      <c r="D91" s="161" t="s">
        <v>62</v>
      </c>
      <c r="E91" s="161">
        <v>33.51</v>
      </c>
      <c r="F91" s="162">
        <v>0.2</v>
      </c>
      <c r="G91" s="163">
        <v>6.702</v>
      </c>
    </row>
    <row r="92" spans="1:7" s="126" customFormat="1" x14ac:dyDescent="0.2">
      <c r="A92" s="159" t="s">
        <v>30</v>
      </c>
      <c r="B92" s="159" t="s">
        <v>63</v>
      </c>
      <c r="C92" s="160" t="s">
        <v>64</v>
      </c>
      <c r="D92" s="161" t="s">
        <v>62</v>
      </c>
      <c r="E92" s="161">
        <v>24.33</v>
      </c>
      <c r="F92" s="162">
        <v>0.3</v>
      </c>
      <c r="G92" s="163">
        <v>7.2989999999999995</v>
      </c>
    </row>
    <row r="93" spans="1:7" s="126" customFormat="1" ht="33.75" x14ac:dyDescent="0.2">
      <c r="A93" s="159" t="s">
        <v>30</v>
      </c>
      <c r="B93" s="159" t="s">
        <v>203</v>
      </c>
      <c r="C93" s="160" t="s">
        <v>202</v>
      </c>
      <c r="D93" s="161" t="s">
        <v>204</v>
      </c>
      <c r="E93" s="161">
        <v>75.19</v>
      </c>
      <c r="F93" s="162">
        <v>0.3</v>
      </c>
      <c r="G93" s="163">
        <v>22.556999999999999</v>
      </c>
    </row>
    <row r="94" spans="1:7" s="127" customFormat="1" x14ac:dyDescent="0.2">
      <c r="A94" s="165"/>
      <c r="B94" s="165"/>
      <c r="C94" s="165"/>
      <c r="D94" s="165"/>
      <c r="E94" s="165"/>
      <c r="F94" s="165"/>
      <c r="G94" s="165"/>
    </row>
    <row r="95" spans="1:7" ht="22.5" x14ac:dyDescent="0.2">
      <c r="A95" s="155" t="s">
        <v>54</v>
      </c>
      <c r="B95" s="155" t="s">
        <v>212</v>
      </c>
      <c r="C95" s="156" t="s">
        <v>158</v>
      </c>
      <c r="D95" s="155" t="s">
        <v>67</v>
      </c>
      <c r="E95" s="157"/>
      <c r="F95" s="157"/>
      <c r="G95" s="173">
        <v>43.366999999999997</v>
      </c>
    </row>
    <row r="96" spans="1:7" ht="22.5" x14ac:dyDescent="0.2">
      <c r="A96" s="159" t="s">
        <v>30</v>
      </c>
      <c r="B96" s="159" t="s">
        <v>159</v>
      </c>
      <c r="C96" s="160" t="s">
        <v>160</v>
      </c>
      <c r="D96" s="161" t="s">
        <v>79</v>
      </c>
      <c r="E96" s="161">
        <v>13.27</v>
      </c>
      <c r="F96" s="162">
        <v>0.1</v>
      </c>
      <c r="G96" s="163">
        <v>1.327</v>
      </c>
    </row>
    <row r="97" spans="1:9" ht="45" x14ac:dyDescent="0.2">
      <c r="A97" s="166" t="s">
        <v>30</v>
      </c>
      <c r="B97" s="166" t="s">
        <v>161</v>
      </c>
      <c r="C97" s="167" t="s">
        <v>162</v>
      </c>
      <c r="D97" s="168" t="s">
        <v>79</v>
      </c>
      <c r="E97" s="168">
        <v>31.72</v>
      </c>
      <c r="F97" s="169">
        <v>0.25</v>
      </c>
      <c r="G97" s="163">
        <v>7.93</v>
      </c>
    </row>
    <row r="98" spans="1:9" ht="22.5" x14ac:dyDescent="0.2">
      <c r="A98" s="166" t="s">
        <v>30</v>
      </c>
      <c r="B98" s="166" t="s">
        <v>163</v>
      </c>
      <c r="C98" s="160" t="s">
        <v>164</v>
      </c>
      <c r="D98" s="161" t="s">
        <v>79</v>
      </c>
      <c r="E98" s="161">
        <v>34.11</v>
      </c>
      <c r="F98" s="162">
        <v>1</v>
      </c>
      <c r="G98" s="163">
        <v>34.11</v>
      </c>
    </row>
    <row r="99" spans="1:9" x14ac:dyDescent="0.2">
      <c r="A99" s="125"/>
      <c r="B99" s="125"/>
      <c r="C99" s="125"/>
      <c r="D99" s="125"/>
      <c r="F99" s="125"/>
      <c r="G99" s="125"/>
      <c r="H99" s="125"/>
      <c r="I99" s="125"/>
    </row>
    <row r="100" spans="1:9" x14ac:dyDescent="0.2">
      <c r="A100" s="125"/>
      <c r="B100" s="125"/>
      <c r="C100" s="125"/>
      <c r="D100" s="125"/>
      <c r="E100" s="125"/>
      <c r="F100" s="125"/>
      <c r="G100" s="125"/>
      <c r="H100" s="125"/>
      <c r="I100" s="125"/>
    </row>
    <row r="107" spans="1:9" s="127" customFormat="1" ht="25.5" hidden="1" x14ac:dyDescent="0.2">
      <c r="A107" s="128" t="s">
        <v>54</v>
      </c>
      <c r="B107" s="128" t="s">
        <v>101</v>
      </c>
      <c r="C107" s="129" t="s">
        <v>102</v>
      </c>
      <c r="D107" s="128" t="s">
        <v>50</v>
      </c>
      <c r="E107" s="130"/>
      <c r="F107" s="131">
        <v>48.650000000000006</v>
      </c>
    </row>
    <row r="108" spans="1:9" s="127" customFormat="1" hidden="1" x14ac:dyDescent="0.2">
      <c r="A108" s="132" t="s">
        <v>30</v>
      </c>
      <c r="B108" s="132" t="s">
        <v>71</v>
      </c>
      <c r="C108" s="133" t="s">
        <v>72</v>
      </c>
      <c r="D108" s="134" t="s">
        <v>62</v>
      </c>
      <c r="E108" s="135">
        <v>0.45179999999999998</v>
      </c>
      <c r="F108" s="136">
        <v>36.56</v>
      </c>
    </row>
    <row r="109" spans="1:9" s="127" customFormat="1" hidden="1" x14ac:dyDescent="0.2">
      <c r="A109" s="132" t="s">
        <v>30</v>
      </c>
      <c r="B109" s="132" t="s">
        <v>73</v>
      </c>
      <c r="C109" s="133" t="s">
        <v>74</v>
      </c>
      <c r="D109" s="134" t="s">
        <v>62</v>
      </c>
      <c r="E109" s="135">
        <v>0.18329999999999999</v>
      </c>
      <c r="F109" s="136">
        <v>24.83</v>
      </c>
    </row>
    <row r="110" spans="1:9" s="127" customFormat="1" hidden="1" x14ac:dyDescent="0.2">
      <c r="A110" s="132" t="s">
        <v>80</v>
      </c>
      <c r="B110" s="132" t="s">
        <v>75</v>
      </c>
      <c r="C110" s="133" t="s">
        <v>103</v>
      </c>
      <c r="D110" s="134" t="s">
        <v>50</v>
      </c>
      <c r="E110" s="135">
        <v>1</v>
      </c>
      <c r="F110" s="136">
        <v>27.590000000000003</v>
      </c>
    </row>
    <row r="111" spans="1:9" s="127" customFormat="1" hidden="1" x14ac:dyDescent="0.2">
      <c r="A111" s="115"/>
      <c r="B111" s="115"/>
      <c r="C111" s="115"/>
      <c r="D111" s="115"/>
      <c r="E111" s="115"/>
      <c r="F111" s="115"/>
    </row>
    <row r="112" spans="1:9" s="127" customFormat="1" ht="38.25" hidden="1" x14ac:dyDescent="0.2">
      <c r="A112" s="128" t="s">
        <v>54</v>
      </c>
      <c r="B112" s="128" t="s">
        <v>139</v>
      </c>
      <c r="C112" s="129" t="s">
        <v>140</v>
      </c>
      <c r="D112" s="128" t="s">
        <v>50</v>
      </c>
      <c r="E112" s="130"/>
      <c r="F112" s="131">
        <v>225.39</v>
      </c>
    </row>
    <row r="113" spans="1:6" s="127" customFormat="1" hidden="1" x14ac:dyDescent="0.2">
      <c r="A113" s="132" t="s">
        <v>54</v>
      </c>
      <c r="B113" s="132" t="s">
        <v>83</v>
      </c>
      <c r="C113" s="133" t="s">
        <v>84</v>
      </c>
      <c r="D113" s="134" t="s">
        <v>67</v>
      </c>
      <c r="E113" s="135">
        <v>0.2</v>
      </c>
      <c r="F113" s="136">
        <v>22.369999999999997</v>
      </c>
    </row>
    <row r="114" spans="1:6" s="127" customFormat="1" hidden="1" x14ac:dyDescent="0.2">
      <c r="A114" s="132" t="s">
        <v>54</v>
      </c>
      <c r="B114" s="132" t="s">
        <v>89</v>
      </c>
      <c r="C114" s="133" t="s">
        <v>90</v>
      </c>
      <c r="D114" s="134" t="s">
        <v>67</v>
      </c>
      <c r="E114" s="135">
        <v>0.2</v>
      </c>
      <c r="F114" s="136">
        <v>201.86</v>
      </c>
    </row>
    <row r="115" spans="1:6" s="127" customFormat="1" ht="25.5" hidden="1" x14ac:dyDescent="0.2">
      <c r="A115" s="137" t="s">
        <v>30</v>
      </c>
      <c r="B115" s="137" t="s">
        <v>123</v>
      </c>
      <c r="C115" s="138" t="s">
        <v>124</v>
      </c>
      <c r="D115" s="139" t="s">
        <v>31</v>
      </c>
      <c r="E115" s="140">
        <v>2</v>
      </c>
      <c r="F115" s="141">
        <v>10.210000000000001</v>
      </c>
    </row>
    <row r="116" spans="1:6" s="127" customFormat="1" ht="25.5" hidden="1" x14ac:dyDescent="0.2">
      <c r="A116" s="142" t="s">
        <v>30</v>
      </c>
      <c r="B116" s="132" t="s">
        <v>125</v>
      </c>
      <c r="C116" s="133" t="s">
        <v>126</v>
      </c>
      <c r="D116" s="134" t="s">
        <v>32</v>
      </c>
      <c r="E116" s="135">
        <v>1</v>
      </c>
      <c r="F116" s="136">
        <v>6.76</v>
      </c>
    </row>
    <row r="117" spans="1:6" s="127" customFormat="1" ht="38.25" hidden="1" x14ac:dyDescent="0.2">
      <c r="A117" s="142" t="s">
        <v>30</v>
      </c>
      <c r="B117" s="132" t="s">
        <v>127</v>
      </c>
      <c r="C117" s="133" t="s">
        <v>128</v>
      </c>
      <c r="D117" s="134" t="s">
        <v>31</v>
      </c>
      <c r="E117" s="135">
        <v>1</v>
      </c>
      <c r="F117" s="136">
        <v>17.16</v>
      </c>
    </row>
    <row r="118" spans="1:6" s="127" customFormat="1" ht="38.25" hidden="1" x14ac:dyDescent="0.2">
      <c r="A118" s="142" t="s">
        <v>30</v>
      </c>
      <c r="B118" s="132" t="s">
        <v>129</v>
      </c>
      <c r="C118" s="133" t="s">
        <v>130</v>
      </c>
      <c r="D118" s="134" t="s">
        <v>31</v>
      </c>
      <c r="E118" s="135">
        <v>1</v>
      </c>
      <c r="F118" s="136">
        <v>8.49</v>
      </c>
    </row>
    <row r="119" spans="1:6" s="127" customFormat="1" ht="38.25" hidden="1" x14ac:dyDescent="0.2">
      <c r="A119" s="142" t="s">
        <v>30</v>
      </c>
      <c r="B119" s="142" t="s">
        <v>131</v>
      </c>
      <c r="C119" s="143" t="s">
        <v>132</v>
      </c>
      <c r="D119" s="144" t="s">
        <v>31</v>
      </c>
      <c r="E119" s="145">
        <v>1</v>
      </c>
      <c r="F119" s="146">
        <v>12</v>
      </c>
    </row>
    <row r="120" spans="1:6" s="127" customFormat="1" ht="38.25" hidden="1" x14ac:dyDescent="0.2">
      <c r="A120" s="142" t="s">
        <v>30</v>
      </c>
      <c r="B120" s="132" t="s">
        <v>133</v>
      </c>
      <c r="C120" s="133" t="s">
        <v>134</v>
      </c>
      <c r="D120" s="134" t="s">
        <v>31</v>
      </c>
      <c r="E120" s="135">
        <v>10.6357</v>
      </c>
      <c r="F120" s="136">
        <v>4.32</v>
      </c>
    </row>
    <row r="121" spans="1:6" s="127" customFormat="1" ht="38.25" hidden="1" x14ac:dyDescent="0.2">
      <c r="A121" s="142" t="s">
        <v>30</v>
      </c>
      <c r="B121" s="132" t="s">
        <v>135</v>
      </c>
      <c r="C121" s="133" t="s">
        <v>136</v>
      </c>
      <c r="D121" s="134" t="s">
        <v>32</v>
      </c>
      <c r="E121" s="135">
        <v>1</v>
      </c>
      <c r="F121" s="136">
        <v>20.62</v>
      </c>
    </row>
    <row r="122" spans="1:6" s="127" customFormat="1" ht="38.25" hidden="1" x14ac:dyDescent="0.2">
      <c r="A122" s="142" t="s">
        <v>30</v>
      </c>
      <c r="B122" s="132" t="s">
        <v>137</v>
      </c>
      <c r="C122" s="133" t="s">
        <v>138</v>
      </c>
      <c r="D122" s="134" t="s">
        <v>32</v>
      </c>
      <c r="E122" s="135">
        <v>1.1499999999999999</v>
      </c>
      <c r="F122" s="136">
        <v>42.75</v>
      </c>
    </row>
    <row r="123" spans="1:6" s="127" customFormat="1" x14ac:dyDescent="0.2">
      <c r="A123" s="115"/>
      <c r="B123" s="115"/>
      <c r="C123" s="115"/>
      <c r="D123" s="115"/>
      <c r="E123" s="115"/>
      <c r="F123" s="115"/>
    </row>
  </sheetData>
  <mergeCells count="3">
    <mergeCell ref="C1:C3"/>
    <mergeCell ref="A4:G4"/>
    <mergeCell ref="E2:G2"/>
  </mergeCells>
  <pageMargins left="0.51181102362204722" right="0.51181102362204722" top="0.78740157480314965" bottom="0.78740157480314965" header="0.31496062992125984" footer="0.31496062992125984"/>
  <pageSetup paperSize="9" scale="87" fitToHeight="0" orientation="portrait" r:id="rId1"/>
  <headerFooter>
    <oddFooter>Página &amp;P de &amp;N</oddFooter>
  </headerFooter>
  <rowBreaks count="1" manualBreakCount="1">
    <brk id="4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 Sintético</vt:lpstr>
      <vt:lpstr>BDI</vt:lpstr>
      <vt:lpstr>Composições</vt:lpstr>
      <vt:lpstr>BDI!Area_de_impressao</vt:lpstr>
      <vt:lpstr>Composições!Area_de_impressao</vt:lpstr>
      <vt:lpstr>'Orçamento Sintético'!Area_de_impressao</vt:lpstr>
      <vt:lpstr>Composições!Titulos_de_impressao</vt:lpstr>
      <vt:lpstr>'Orçamento Sintético'!Titulos_de_impressao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Rodrigo Malschitzky Jacques</cp:lastModifiedBy>
  <cp:lastPrinted>2025-04-24T14:23:10Z</cp:lastPrinted>
  <dcterms:created xsi:type="dcterms:W3CDTF">2023-09-19T23:52:01Z</dcterms:created>
  <dcterms:modified xsi:type="dcterms:W3CDTF">2025-04-30T13:46:50Z</dcterms:modified>
</cp:coreProperties>
</file>